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8475" tabRatio="719" activeTab="2"/>
  </bookViews>
  <sheets>
    <sheet name="rennerstabel" sheetId="1" r:id="rId1"/>
    <sheet name="Bekijken" sheetId="4" state="hidden" r:id="rId2"/>
    <sheet name="inschrijfformulier" sheetId="2" r:id="rId3"/>
    <sheet name="Deelnemers" sheetId="3" state="hidden" r:id="rId4"/>
    <sheet name="ranglijst" sheetId="5" state="hidden" r:id="rId5"/>
    <sheet name="zoeken op dag en eind succes" sheetId="6" state="hidden" r:id="rId6"/>
  </sheets>
  <calcPr calcId="125725"/>
  <pivotCaches>
    <pivotCache cacheId="0" r:id="rId7"/>
    <pivotCache cacheId="1" r:id="rId8"/>
  </pivotCaches>
</workbook>
</file>

<file path=xl/calcChain.xml><?xml version="1.0" encoding="utf-8"?>
<calcChain xmlns="http://schemas.openxmlformats.org/spreadsheetml/2006/main">
  <c r="D267" i="1"/>
  <c r="I267" s="1"/>
  <c r="AK267"/>
  <c r="AK155"/>
  <c r="AK156"/>
  <c r="AK157"/>
  <c r="AK158"/>
  <c r="AK159"/>
  <c r="AK160"/>
  <c r="AK161"/>
  <c r="AK162"/>
  <c r="AK163"/>
  <c r="AK164"/>
  <c r="AK165"/>
  <c r="AK166"/>
  <c r="AK167"/>
  <c r="AK168"/>
  <c r="AK169"/>
  <c r="AK170"/>
  <c r="AK171"/>
  <c r="AK172"/>
  <c r="AK173"/>
  <c r="AK174"/>
  <c r="AK175"/>
  <c r="AK176"/>
  <c r="AK177"/>
  <c r="AK178"/>
  <c r="AK179"/>
  <c r="AK180"/>
  <c r="AK181"/>
  <c r="AK182"/>
  <c r="AK183"/>
  <c r="AK184"/>
  <c r="AK185"/>
  <c r="AK186"/>
  <c r="AK187"/>
  <c r="AK188"/>
  <c r="AK189"/>
  <c r="AK190"/>
  <c r="AK191"/>
  <c r="AK192"/>
  <c r="AK193"/>
  <c r="AK194"/>
  <c r="AK195"/>
  <c r="AK196"/>
  <c r="AK197"/>
  <c r="AK198"/>
  <c r="AK199"/>
  <c r="AK200"/>
  <c r="AK201"/>
  <c r="AK202"/>
  <c r="AK203"/>
  <c r="AK204"/>
  <c r="AK205"/>
  <c r="AK206"/>
  <c r="AK207"/>
  <c r="AK208"/>
  <c r="AK209"/>
  <c r="AK210"/>
  <c r="AK211"/>
  <c r="AK212"/>
  <c r="AK213"/>
  <c r="AK214"/>
  <c r="AK215"/>
  <c r="AK216"/>
  <c r="AK217"/>
  <c r="AK218"/>
  <c r="AK219"/>
  <c r="AK220"/>
  <c r="AK221"/>
  <c r="AK222"/>
  <c r="AK223"/>
  <c r="AK224"/>
  <c r="AK225"/>
  <c r="AK226"/>
  <c r="AK227"/>
  <c r="AK228"/>
  <c r="AK229"/>
  <c r="AK230"/>
  <c r="AK231"/>
  <c r="AK232"/>
  <c r="AK233"/>
  <c r="AK234"/>
  <c r="AK235"/>
  <c r="AK236"/>
  <c r="AK237"/>
  <c r="AK238"/>
  <c r="AK239"/>
  <c r="AK240"/>
  <c r="AK241"/>
  <c r="AK242"/>
  <c r="AK243"/>
  <c r="AK244"/>
  <c r="AK245"/>
  <c r="AK246"/>
  <c r="AK247"/>
  <c r="AK248"/>
  <c r="AK249"/>
  <c r="AK250"/>
  <c r="AK251"/>
  <c r="AK252"/>
  <c r="AK253"/>
  <c r="AK254"/>
  <c r="AK255"/>
  <c r="AK256"/>
  <c r="AK257"/>
  <c r="AK258"/>
  <c r="AK259"/>
  <c r="AK260"/>
  <c r="AK261"/>
  <c r="AK262"/>
  <c r="AK263"/>
  <c r="AK264"/>
  <c r="AK265"/>
  <c r="AK266"/>
  <c r="D266"/>
  <c r="I266" s="1"/>
  <c r="D265"/>
  <c r="I265" s="1"/>
  <c r="D264"/>
  <c r="I264" s="1"/>
  <c r="D263"/>
  <c r="I263" s="1"/>
  <c r="D262"/>
  <c r="I262" s="1"/>
  <c r="D261"/>
  <c r="I261" s="1"/>
  <c r="D260"/>
  <c r="I260" s="1"/>
  <c r="D259"/>
  <c r="I259" s="1"/>
  <c r="D258"/>
  <c r="I258" s="1"/>
  <c r="D257"/>
  <c r="I257" s="1"/>
  <c r="D256"/>
  <c r="I256" s="1"/>
  <c r="D255"/>
  <c r="I255" s="1"/>
  <c r="D254"/>
  <c r="I254" s="1"/>
  <c r="D253"/>
  <c r="I253" s="1"/>
  <c r="D252"/>
  <c r="I252" s="1"/>
  <c r="D251"/>
  <c r="I251" s="1"/>
  <c r="D250"/>
  <c r="I250" s="1"/>
  <c r="D249"/>
  <c r="I249" s="1"/>
  <c r="D248"/>
  <c r="I248" s="1"/>
  <c r="D247"/>
  <c r="I247" s="1"/>
  <c r="D246"/>
  <c r="I246" s="1"/>
  <c r="D245"/>
  <c r="I245" s="1"/>
  <c r="D244"/>
  <c r="I244" s="1"/>
  <c r="D243"/>
  <c r="I243" s="1"/>
  <c r="D242"/>
  <c r="I242" s="1"/>
  <c r="D241"/>
  <c r="I241" s="1"/>
  <c r="D240"/>
  <c r="I240" s="1"/>
  <c r="D239"/>
  <c r="I239" s="1"/>
  <c r="D238"/>
  <c r="I238" s="1"/>
  <c r="D237"/>
  <c r="I237" s="1"/>
  <c r="D236"/>
  <c r="I236" s="1"/>
  <c r="D235"/>
  <c r="I235" s="1"/>
  <c r="D234"/>
  <c r="I234" s="1"/>
  <c r="D233"/>
  <c r="I233" s="1"/>
  <c r="D232"/>
  <c r="I232" s="1"/>
  <c r="D231"/>
  <c r="I231" s="1"/>
  <c r="D230"/>
  <c r="I230" s="1"/>
  <c r="D229"/>
  <c r="I229" s="1"/>
  <c r="D228"/>
  <c r="I228" s="1"/>
  <c r="D227"/>
  <c r="I227" s="1"/>
  <c r="D226"/>
  <c r="I226" s="1"/>
  <c r="D225"/>
  <c r="I225" s="1"/>
  <c r="D224"/>
  <c r="I224" s="1"/>
  <c r="D223"/>
  <c r="I223" s="1"/>
  <c r="D222"/>
  <c r="I222" s="1"/>
  <c r="D221"/>
  <c r="I221" s="1"/>
  <c r="D220"/>
  <c r="I220" s="1"/>
  <c r="D219"/>
  <c r="I219" s="1"/>
  <c r="D218"/>
  <c r="I218" s="1"/>
  <c r="D217"/>
  <c r="I217" s="1"/>
  <c r="D216"/>
  <c r="I216" s="1"/>
  <c r="D215"/>
  <c r="I215" s="1"/>
  <c r="D214"/>
  <c r="I214" s="1"/>
  <c r="D213"/>
  <c r="I213" s="1"/>
  <c r="D212"/>
  <c r="I212" s="1"/>
  <c r="D211"/>
  <c r="I211" s="1"/>
  <c r="D210"/>
  <c r="I210" s="1"/>
  <c r="D209"/>
  <c r="I209" s="1"/>
  <c r="D208"/>
  <c r="I208" s="1"/>
  <c r="D207"/>
  <c r="I207" s="1"/>
  <c r="D206"/>
  <c r="I206" s="1"/>
  <c r="D205"/>
  <c r="I205" s="1"/>
  <c r="D204"/>
  <c r="I204" s="1"/>
  <c r="D203"/>
  <c r="I203" s="1"/>
  <c r="D202"/>
  <c r="I202" s="1"/>
  <c r="D201"/>
  <c r="I201" s="1"/>
  <c r="D200"/>
  <c r="I200" s="1"/>
  <c r="D199"/>
  <c r="I199" s="1"/>
  <c r="D198"/>
  <c r="I198" s="1"/>
  <c r="D197"/>
  <c r="I197" s="1"/>
  <c r="D196"/>
  <c r="I196" s="1"/>
  <c r="D195"/>
  <c r="I195" s="1"/>
  <c r="D194"/>
  <c r="I194" s="1"/>
  <c r="D193"/>
  <c r="I193" s="1"/>
  <c r="D192"/>
  <c r="I192" s="1"/>
  <c r="D191"/>
  <c r="I191" s="1"/>
  <c r="D190"/>
  <c r="I190" s="1"/>
  <c r="D189"/>
  <c r="I189" s="1"/>
  <c r="D188"/>
  <c r="I188" s="1"/>
  <c r="D187"/>
  <c r="I187" s="1"/>
  <c r="D186"/>
  <c r="I186" s="1"/>
  <c r="D185"/>
  <c r="I185" s="1"/>
  <c r="D184"/>
  <c r="I184" s="1"/>
  <c r="D183"/>
  <c r="I183" s="1"/>
  <c r="D182"/>
  <c r="I182" s="1"/>
  <c r="D181"/>
  <c r="I181" s="1"/>
  <c r="D180"/>
  <c r="I180" s="1"/>
  <c r="D179"/>
  <c r="I179" s="1"/>
  <c r="D178"/>
  <c r="I178" s="1"/>
  <c r="D177"/>
  <c r="I177" s="1"/>
  <c r="D176"/>
  <c r="I176" s="1"/>
  <c r="D175"/>
  <c r="I175" s="1"/>
  <c r="D174"/>
  <c r="I174" s="1"/>
  <c r="D173"/>
  <c r="I173" s="1"/>
  <c r="D172"/>
  <c r="I172" s="1"/>
  <c r="D171"/>
  <c r="I171" s="1"/>
  <c r="D170"/>
  <c r="I170" s="1"/>
  <c r="D169"/>
  <c r="I169" s="1"/>
  <c r="D168"/>
  <c r="I168" s="1"/>
  <c r="D167"/>
  <c r="I167" s="1"/>
  <c r="D166"/>
  <c r="I166" s="1"/>
  <c r="D165"/>
  <c r="I165" s="1"/>
  <c r="D164"/>
  <c r="I164" s="1"/>
  <c r="D163"/>
  <c r="I163" s="1"/>
  <c r="D162"/>
  <c r="I162" s="1"/>
  <c r="D161"/>
  <c r="I161" s="1"/>
  <c r="D160"/>
  <c r="I160" s="1"/>
  <c r="D159"/>
  <c r="I159" s="1"/>
  <c r="D158"/>
  <c r="I158" s="1"/>
  <c r="D157"/>
  <c r="I157" s="1"/>
  <c r="D156"/>
  <c r="I156" s="1"/>
  <c r="D155"/>
  <c r="I155" s="1"/>
  <c r="D154"/>
  <c r="D153"/>
  <c r="D152"/>
  <c r="D151"/>
  <c r="I151" s="1"/>
  <c r="D150"/>
  <c r="D149"/>
  <c r="I149" s="1"/>
  <c r="D148"/>
  <c r="D147"/>
  <c r="D146"/>
  <c r="D145"/>
  <c r="D144"/>
  <c r="D143"/>
  <c r="I143" s="1"/>
  <c r="D142"/>
  <c r="D141"/>
  <c r="I141" s="1"/>
  <c r="D140"/>
  <c r="D139"/>
  <c r="D138"/>
  <c r="D137"/>
  <c r="D136"/>
  <c r="D135"/>
  <c r="I135" s="1"/>
  <c r="D134"/>
  <c r="D133"/>
  <c r="I133" s="1"/>
  <c r="D132"/>
  <c r="D131"/>
  <c r="D130"/>
  <c r="D129"/>
  <c r="D128"/>
  <c r="D127"/>
  <c r="I127" s="1"/>
  <c r="D126"/>
  <c r="D125"/>
  <c r="I125" s="1"/>
  <c r="D124"/>
  <c r="D123"/>
  <c r="D122"/>
  <c r="D121"/>
  <c r="D120"/>
  <c r="D119"/>
  <c r="I119" s="1"/>
  <c r="D118"/>
  <c r="D117"/>
  <c r="I117" s="1"/>
  <c r="D116"/>
  <c r="D115"/>
  <c r="D114"/>
  <c r="D113"/>
  <c r="D112"/>
  <c r="D111"/>
  <c r="I111" s="1"/>
  <c r="D110"/>
  <c r="D109"/>
  <c r="I109" s="1"/>
  <c r="D108"/>
  <c r="D107"/>
  <c r="D106"/>
  <c r="D105"/>
  <c r="D104"/>
  <c r="D103"/>
  <c r="I103" s="1"/>
  <c r="D102"/>
  <c r="D101"/>
  <c r="I101" s="1"/>
  <c r="D100"/>
  <c r="D99"/>
  <c r="D98"/>
  <c r="D97"/>
  <c r="D96"/>
  <c r="D95"/>
  <c r="I95" s="1"/>
  <c r="D94"/>
  <c r="D93"/>
  <c r="I93" s="1"/>
  <c r="D92"/>
  <c r="D91"/>
  <c r="D90"/>
  <c r="D89"/>
  <c r="D88"/>
  <c r="D87"/>
  <c r="I87" s="1"/>
  <c r="D86"/>
  <c r="D85"/>
  <c r="I85" s="1"/>
  <c r="D84"/>
  <c r="D83"/>
  <c r="D82"/>
  <c r="D81"/>
  <c r="D80"/>
  <c r="D79"/>
  <c r="D78"/>
  <c r="D77"/>
  <c r="I77" s="1"/>
  <c r="D76"/>
  <c r="D75"/>
  <c r="I75" s="1"/>
  <c r="D74"/>
  <c r="D73"/>
  <c r="I73" s="1"/>
  <c r="D72"/>
  <c r="D71"/>
  <c r="I71" s="1"/>
  <c r="D70"/>
  <c r="D69"/>
  <c r="I69" s="1"/>
  <c r="D68"/>
  <c r="D67"/>
  <c r="I67" s="1"/>
  <c r="D66"/>
  <c r="D65"/>
  <c r="I65" s="1"/>
  <c r="D64"/>
  <c r="D63"/>
  <c r="I63" s="1"/>
  <c r="D62"/>
  <c r="D61"/>
  <c r="I61" s="1"/>
  <c r="D60"/>
  <c r="D59"/>
  <c r="I59" s="1"/>
  <c r="D58"/>
  <c r="D57"/>
  <c r="I57" s="1"/>
  <c r="D56"/>
  <c r="D55"/>
  <c r="I55" s="1"/>
  <c r="D54"/>
  <c r="D53"/>
  <c r="I53" s="1"/>
  <c r="D52"/>
  <c r="D51"/>
  <c r="I51" s="1"/>
  <c r="D50"/>
  <c r="D49"/>
  <c r="I49" s="1"/>
  <c r="D48"/>
  <c r="D47"/>
  <c r="I47" s="1"/>
  <c r="D46"/>
  <c r="D45"/>
  <c r="I45" s="1"/>
  <c r="D44"/>
  <c r="D43"/>
  <c r="I43" s="1"/>
  <c r="D42"/>
  <c r="D41"/>
  <c r="I41" s="1"/>
  <c r="D40"/>
  <c r="D39"/>
  <c r="I39" s="1"/>
  <c r="D38"/>
  <c r="D37"/>
  <c r="I37" s="1"/>
  <c r="D36"/>
  <c r="D35"/>
  <c r="I35" s="1"/>
  <c r="D34"/>
  <c r="D33"/>
  <c r="I33" s="1"/>
  <c r="D32"/>
  <c r="D31"/>
  <c r="I31" s="1"/>
  <c r="D30"/>
  <c r="D29"/>
  <c r="I29" s="1"/>
  <c r="D28"/>
  <c r="D27"/>
  <c r="I27" s="1"/>
  <c r="D26"/>
  <c r="D25"/>
  <c r="I25" s="1"/>
  <c r="D24"/>
  <c r="D23"/>
  <c r="I23" s="1"/>
  <c r="D22"/>
  <c r="D21"/>
  <c r="I21" s="1"/>
  <c r="D20"/>
  <c r="D19"/>
  <c r="I19" s="1"/>
  <c r="D18"/>
  <c r="D17"/>
  <c r="I17" s="1"/>
  <c r="J21" i="2" s="1"/>
  <c r="D16" i="1"/>
  <c r="D15"/>
  <c r="I15" s="1"/>
  <c r="D14"/>
  <c r="D13"/>
  <c r="I13" s="1"/>
  <c r="J15" i="2" s="1"/>
  <c r="D12" i="1"/>
  <c r="D11"/>
  <c r="I11" s="1"/>
  <c r="D10"/>
  <c r="D9"/>
  <c r="I9" s="1"/>
  <c r="J13" i="2" s="1"/>
  <c r="D8" i="1"/>
  <c r="D7"/>
  <c r="I7" s="1"/>
  <c r="J11" i="2" s="1"/>
  <c r="D6" i="1"/>
  <c r="D5"/>
  <c r="I5" s="1"/>
  <c r="V4" i="3" s="1"/>
  <c r="AK4" s="1"/>
  <c r="D4" i="1"/>
  <c r="D3"/>
  <c r="I3" s="1"/>
  <c r="J7" i="2" s="1"/>
  <c r="W3" i="3"/>
  <c r="W4"/>
  <c r="X3"/>
  <c r="X4"/>
  <c r="Y3"/>
  <c r="Y4"/>
  <c r="Z3"/>
  <c r="Z4"/>
  <c r="AA3"/>
  <c r="AA4"/>
  <c r="AB3"/>
  <c r="AB4"/>
  <c r="AC3"/>
  <c r="AC4"/>
  <c r="AD3"/>
  <c r="AD4"/>
  <c r="AE3"/>
  <c r="AE4"/>
  <c r="AF3"/>
  <c r="AF4"/>
  <c r="AG3"/>
  <c r="AG4"/>
  <c r="AH3"/>
  <c r="AH4"/>
  <c r="AI3"/>
  <c r="AI4"/>
  <c r="AJ3"/>
  <c r="AJ4"/>
  <c r="E21" i="4"/>
  <c r="L21" s="1"/>
  <c r="M21" s="1"/>
  <c r="E20"/>
  <c r="L20" s="1"/>
  <c r="M20" s="1"/>
  <c r="E19"/>
  <c r="L19" s="1"/>
  <c r="M19" s="1"/>
  <c r="E18"/>
  <c r="L18" s="1"/>
  <c r="M18" s="1"/>
  <c r="E17"/>
  <c r="J17" s="1"/>
  <c r="E16"/>
  <c r="J16" s="1"/>
  <c r="E15"/>
  <c r="L15" s="1"/>
  <c r="M15" s="1"/>
  <c r="E14"/>
  <c r="J14" s="1"/>
  <c r="E13"/>
  <c r="J13" s="1"/>
  <c r="E12"/>
  <c r="J12" s="1"/>
  <c r="E11"/>
  <c r="J11" s="1"/>
  <c r="E10"/>
  <c r="J10" s="1"/>
  <c r="E9"/>
  <c r="E8"/>
  <c r="L8" s="1"/>
  <c r="M8" s="1"/>
  <c r="E7"/>
  <c r="E3"/>
  <c r="E4"/>
  <c r="E5"/>
  <c r="J21"/>
  <c r="J15"/>
  <c r="I12"/>
  <c r="AJ2" i="3"/>
  <c r="AI2"/>
  <c r="AH2"/>
  <c r="AG2"/>
  <c r="AF2"/>
  <c r="AE2"/>
  <c r="AD2"/>
  <c r="AC2"/>
  <c r="AB2"/>
  <c r="AA2"/>
  <c r="Z2"/>
  <c r="Y2"/>
  <c r="X2"/>
  <c r="I8" i="2"/>
  <c r="I9"/>
  <c r="I10"/>
  <c r="I11"/>
  <c r="I12"/>
  <c r="I13"/>
  <c r="I14"/>
  <c r="I15"/>
  <c r="I16"/>
  <c r="I17"/>
  <c r="I18"/>
  <c r="I19"/>
  <c r="I20"/>
  <c r="I21"/>
  <c r="G8"/>
  <c r="G9"/>
  <c r="G10"/>
  <c r="G11"/>
  <c r="G12"/>
  <c r="G13"/>
  <c r="G14"/>
  <c r="G15"/>
  <c r="G16"/>
  <c r="G17"/>
  <c r="G18"/>
  <c r="G19"/>
  <c r="G20"/>
  <c r="G21"/>
  <c r="AK3" i="1"/>
  <c r="L7" i="2" s="1"/>
  <c r="M7" s="1"/>
  <c r="AK4" i="1"/>
  <c r="AK5"/>
  <c r="L9" i="2" s="1"/>
  <c r="M9" s="1"/>
  <c r="AK6" i="1"/>
  <c r="L10" i="2" s="1"/>
  <c r="M10" s="1"/>
  <c r="AK7" i="1"/>
  <c r="L11" i="2" s="1"/>
  <c r="M11" s="1"/>
  <c r="AK8" i="1"/>
  <c r="L12" i="2" s="1"/>
  <c r="M12" s="1"/>
  <c r="AK9" i="1"/>
  <c r="L13" i="2" s="1"/>
  <c r="M13" s="1"/>
  <c r="AK10" i="1"/>
  <c r="L14" i="2" s="1"/>
  <c r="M14" s="1"/>
  <c r="AK11" i="1"/>
  <c r="AK12"/>
  <c r="AK13"/>
  <c r="L15" i="2" s="1"/>
  <c r="M15" s="1"/>
  <c r="AK14" i="1"/>
  <c r="L19" i="2" s="1"/>
  <c r="M19" s="1"/>
  <c r="AK15" i="1"/>
  <c r="AK16"/>
  <c r="L20" i="2" s="1"/>
  <c r="M20" s="1"/>
  <c r="AK17" i="1"/>
  <c r="L21" i="2" s="1"/>
  <c r="M21" s="1"/>
  <c r="AK18" i="1"/>
  <c r="AK19"/>
  <c r="AK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50"/>
  <c r="AK51"/>
  <c r="AK52"/>
  <c r="AK53"/>
  <c r="AK54"/>
  <c r="AK55"/>
  <c r="AK56"/>
  <c r="AK57"/>
  <c r="AK58"/>
  <c r="AK59"/>
  <c r="AK60"/>
  <c r="AK61"/>
  <c r="AK62"/>
  <c r="AK63"/>
  <c r="AK64"/>
  <c r="AK65"/>
  <c r="AK66"/>
  <c r="AK67"/>
  <c r="AK68"/>
  <c r="AK69"/>
  <c r="AK70"/>
  <c r="AK71"/>
  <c r="AK72"/>
  <c r="AK73"/>
  <c r="AK74"/>
  <c r="AK75"/>
  <c r="AK76"/>
  <c r="AK77"/>
  <c r="AK78"/>
  <c r="AK79"/>
  <c r="AK80"/>
  <c r="AK81"/>
  <c r="AK82"/>
  <c r="AK83"/>
  <c r="AK84"/>
  <c r="AK85"/>
  <c r="AK86"/>
  <c r="AK87"/>
  <c r="AK88"/>
  <c r="AK89"/>
  <c r="AK90"/>
  <c r="AK91"/>
  <c r="AK92"/>
  <c r="AK93"/>
  <c r="AK94"/>
  <c r="AK95"/>
  <c r="AK96"/>
  <c r="AK97"/>
  <c r="AK98"/>
  <c r="AK99"/>
  <c r="AK100"/>
  <c r="AK101"/>
  <c r="AK102"/>
  <c r="AK103"/>
  <c r="AK104"/>
  <c r="AK105"/>
  <c r="AK106"/>
  <c r="AK107"/>
  <c r="AK108"/>
  <c r="AK109"/>
  <c r="AK110"/>
  <c r="AK111"/>
  <c r="AK112"/>
  <c r="AK113"/>
  <c r="L16" i="2" s="1"/>
  <c r="M16" s="1"/>
  <c r="AK114" i="1"/>
  <c r="AK115"/>
  <c r="AK116"/>
  <c r="AK117"/>
  <c r="AK118"/>
  <c r="AK119"/>
  <c r="AK120"/>
  <c r="AK121"/>
  <c r="AK122"/>
  <c r="AK123"/>
  <c r="AK124"/>
  <c r="AK125"/>
  <c r="AK126"/>
  <c r="AK127"/>
  <c r="AK128"/>
  <c r="AK129"/>
  <c r="AK130"/>
  <c r="AK131"/>
  <c r="AK132"/>
  <c r="AK133"/>
  <c r="AK134"/>
  <c r="AK135"/>
  <c r="AK136"/>
  <c r="AK137"/>
  <c r="AK138"/>
  <c r="AK139"/>
  <c r="AK140"/>
  <c r="AK141"/>
  <c r="AK142"/>
  <c r="AK143"/>
  <c r="AK144"/>
  <c r="AK145"/>
  <c r="AK146"/>
  <c r="AK147"/>
  <c r="AK148"/>
  <c r="AK149"/>
  <c r="AK150"/>
  <c r="AK151"/>
  <c r="AK152"/>
  <c r="AK153"/>
  <c r="L18" i="2" s="1"/>
  <c r="M18" s="1"/>
  <c r="AK154" i="1"/>
  <c r="L17" i="2" s="1"/>
  <c r="M17" s="1"/>
  <c r="I7"/>
  <c r="G7"/>
  <c r="I154" i="1"/>
  <c r="J17" i="2" s="1"/>
  <c r="I153" i="1"/>
  <c r="J18" i="2" s="1"/>
  <c r="I86" i="1"/>
  <c r="I89"/>
  <c r="I90"/>
  <c r="I91"/>
  <c r="I94"/>
  <c r="I97"/>
  <c r="I98"/>
  <c r="I99"/>
  <c r="I102"/>
  <c r="I105"/>
  <c r="I106"/>
  <c r="I107"/>
  <c r="I110"/>
  <c r="I113"/>
  <c r="J16" i="2" s="1"/>
  <c r="I114" i="1"/>
  <c r="I115"/>
  <c r="I118"/>
  <c r="I121"/>
  <c r="I122"/>
  <c r="I123"/>
  <c r="I126"/>
  <c r="I129"/>
  <c r="I130"/>
  <c r="I131"/>
  <c r="I134"/>
  <c r="I137"/>
  <c r="I138"/>
  <c r="I139"/>
  <c r="I142"/>
  <c r="I145"/>
  <c r="I146"/>
  <c r="I147"/>
  <c r="I150"/>
  <c r="I88"/>
  <c r="I92"/>
  <c r="I96"/>
  <c r="I100"/>
  <c r="I104"/>
  <c r="I108"/>
  <c r="I112"/>
  <c r="I116"/>
  <c r="I120"/>
  <c r="I124"/>
  <c r="I128"/>
  <c r="I132"/>
  <c r="I136"/>
  <c r="I140"/>
  <c r="I144"/>
  <c r="I148"/>
  <c r="I152"/>
  <c r="I84"/>
  <c r="I79"/>
  <c r="I80"/>
  <c r="I81"/>
  <c r="I82"/>
  <c r="I83"/>
  <c r="I4"/>
  <c r="V3" i="3" s="1"/>
  <c r="AK3" s="1"/>
  <c r="I6" i="1"/>
  <c r="J10" i="2" s="1"/>
  <c r="I8" i="1"/>
  <c r="J12" i="2" s="1"/>
  <c r="I10" i="1"/>
  <c r="J14" i="2" s="1"/>
  <c r="I12" i="1"/>
  <c r="I14"/>
  <c r="J19" i="2" s="1"/>
  <c r="I16" i="1"/>
  <c r="J20" i="2" s="1"/>
  <c r="I18" i="1"/>
  <c r="I20"/>
  <c r="I22"/>
  <c r="I24"/>
  <c r="I26"/>
  <c r="I28"/>
  <c r="I30"/>
  <c r="I32"/>
  <c r="I34"/>
  <c r="I36"/>
  <c r="I38"/>
  <c r="I40"/>
  <c r="I42"/>
  <c r="I44"/>
  <c r="I46"/>
  <c r="I48"/>
  <c r="I50"/>
  <c r="I52"/>
  <c r="I54"/>
  <c r="I56"/>
  <c r="I58"/>
  <c r="I60"/>
  <c r="I62"/>
  <c r="I64"/>
  <c r="I66"/>
  <c r="I68"/>
  <c r="I70"/>
  <c r="I72"/>
  <c r="I74"/>
  <c r="I76"/>
  <c r="I78"/>
  <c r="J9" i="2" l="1"/>
  <c r="J7" i="4"/>
  <c r="L17"/>
  <c r="M17" s="1"/>
  <c r="L11"/>
  <c r="M11" s="1"/>
  <c r="I13"/>
  <c r="I16"/>
  <c r="I7"/>
  <c r="G15"/>
  <c r="J19"/>
  <c r="I11"/>
  <c r="L13"/>
  <c r="M13" s="1"/>
  <c r="I15"/>
  <c r="I17"/>
  <c r="G19"/>
  <c r="G21"/>
  <c r="I10"/>
  <c r="I14"/>
  <c r="G18"/>
  <c r="G20"/>
  <c r="J8"/>
  <c r="L10"/>
  <c r="M10" s="1"/>
  <c r="L12"/>
  <c r="M12" s="1"/>
  <c r="L14"/>
  <c r="M14" s="1"/>
  <c r="L16"/>
  <c r="M16" s="1"/>
  <c r="J18"/>
  <c r="J20"/>
  <c r="I21"/>
  <c r="I20"/>
  <c r="I19"/>
  <c r="I18"/>
  <c r="G17"/>
  <c r="G16"/>
  <c r="G14"/>
  <c r="G13"/>
  <c r="G12"/>
  <c r="G11"/>
  <c r="G10"/>
  <c r="J9"/>
  <c r="L9"/>
  <c r="M9" s="1"/>
  <c r="I9"/>
  <c r="G9"/>
  <c r="G8"/>
  <c r="I8"/>
  <c r="L7"/>
  <c r="M7" s="1"/>
  <c r="G7"/>
  <c r="W2" i="3"/>
  <c r="V2"/>
  <c r="L8" i="2"/>
  <c r="M8" s="1"/>
  <c r="J8"/>
  <c r="J23" s="1"/>
  <c r="J23" i="4" l="1"/>
  <c r="AK2" i="3"/>
</calcChain>
</file>

<file path=xl/sharedStrings.xml><?xml version="1.0" encoding="utf-8"?>
<sst xmlns="http://schemas.openxmlformats.org/spreadsheetml/2006/main" count="1031" uniqueCount="388">
  <si>
    <t>renner</t>
  </si>
  <si>
    <t>ploeg</t>
  </si>
  <si>
    <t>totaal punten</t>
  </si>
  <si>
    <t>eind klassement</t>
  </si>
  <si>
    <t>dagsucces</t>
  </si>
  <si>
    <t>uit</t>
  </si>
  <si>
    <t>afvallers</t>
  </si>
  <si>
    <t>proloog</t>
  </si>
  <si>
    <t>etappe 1</t>
  </si>
  <si>
    <t>etappe 2</t>
  </si>
  <si>
    <t>etappe 3</t>
  </si>
  <si>
    <t>etappe 4</t>
  </si>
  <si>
    <t>etappe 5</t>
  </si>
  <si>
    <t>etappe 6</t>
  </si>
  <si>
    <t>etappe 7</t>
  </si>
  <si>
    <t>etappe 8</t>
  </si>
  <si>
    <t>etappe 9</t>
  </si>
  <si>
    <t>etappe 10</t>
  </si>
  <si>
    <t>etappe 11</t>
  </si>
  <si>
    <t>etappe 12</t>
  </si>
  <si>
    <t>etappe 13</t>
  </si>
  <si>
    <t>etappe 14</t>
  </si>
  <si>
    <t>etappe 15</t>
  </si>
  <si>
    <t>etappe 16</t>
  </si>
  <si>
    <t>etappe 17</t>
  </si>
  <si>
    <t>etappe 18</t>
  </si>
  <si>
    <t>etappe 19</t>
  </si>
  <si>
    <t>etappe 20</t>
  </si>
  <si>
    <t>etappe 21</t>
  </si>
  <si>
    <t>ploegenklassement</t>
  </si>
  <si>
    <t>groene trui</t>
  </si>
  <si>
    <t>bolletjes trui</t>
  </si>
  <si>
    <t>witte trui</t>
  </si>
  <si>
    <t>gele trui</t>
  </si>
  <si>
    <t>Marcel</t>
  </si>
  <si>
    <t>Pascal</t>
  </si>
  <si>
    <t>Deelname nr :</t>
  </si>
  <si>
    <t>Deelnemer :</t>
  </si>
  <si>
    <t>Team :</t>
  </si>
  <si>
    <t>Deelname nr</t>
  </si>
  <si>
    <t>Naam</t>
  </si>
  <si>
    <t>introducee van</t>
  </si>
  <si>
    <t>Team naam</t>
  </si>
  <si>
    <t>Renners</t>
  </si>
  <si>
    <t>naam renner</t>
  </si>
  <si>
    <t>fictief rugnummer</t>
  </si>
  <si>
    <t>punten</t>
  </si>
  <si>
    <t>uit verborgen</t>
  </si>
  <si>
    <t>Totaal aantal punten</t>
  </si>
  <si>
    <t>Introduce van</t>
  </si>
  <si>
    <t>renners</t>
  </si>
  <si>
    <t>totaal</t>
  </si>
  <si>
    <t>punten r1</t>
  </si>
  <si>
    <t>punten r2</t>
  </si>
  <si>
    <t>punten r3</t>
  </si>
  <si>
    <t>punten r4</t>
  </si>
  <si>
    <t>punten r5</t>
  </si>
  <si>
    <t>punten r6</t>
  </si>
  <si>
    <t>punten r7</t>
  </si>
  <si>
    <t>punten r8</t>
  </si>
  <si>
    <t>punten r9</t>
  </si>
  <si>
    <t>punten r10</t>
  </si>
  <si>
    <t>punten r11</t>
  </si>
  <si>
    <t>punten r12</t>
  </si>
  <si>
    <t>punten r13</t>
  </si>
  <si>
    <t>punten r14</t>
  </si>
  <si>
    <t>punten r15</t>
  </si>
  <si>
    <t>renner 2</t>
  </si>
  <si>
    <t>renner 3</t>
  </si>
  <si>
    <t>renner 4</t>
  </si>
  <si>
    <t>renner 5</t>
  </si>
  <si>
    <t>renner 6</t>
  </si>
  <si>
    <t>renner 7</t>
  </si>
  <si>
    <t>renner 8</t>
  </si>
  <si>
    <t>renner 9</t>
  </si>
  <si>
    <t>renner 10</t>
  </si>
  <si>
    <t>renner 11</t>
  </si>
  <si>
    <t>renner 12</t>
  </si>
  <si>
    <t>renner 13</t>
  </si>
  <si>
    <t>renner 14</t>
  </si>
  <si>
    <t>renner 15</t>
  </si>
  <si>
    <t>kopman</t>
  </si>
  <si>
    <t>Eindtotaal</t>
  </si>
  <si>
    <t>Som van totaal</t>
  </si>
  <si>
    <t>Totaal</t>
  </si>
  <si>
    <t>Test deelnemer</t>
  </si>
  <si>
    <t>(Alles)</t>
  </si>
  <si>
    <t>***</t>
  </si>
  <si>
    <t>**</t>
  </si>
  <si>
    <t>Alberto Contador Velasco</t>
  </si>
  <si>
    <t xml:space="preserve">Team Saxo Bank </t>
  </si>
  <si>
    <t>Peter Sagan</t>
  </si>
  <si>
    <t>Sergio Paulinho</t>
  </si>
  <si>
    <t>*</t>
  </si>
  <si>
    <t>Michael Rogers</t>
  </si>
  <si>
    <t>Rafal Majka</t>
  </si>
  <si>
    <t>Robert Kiserlovski</t>
  </si>
  <si>
    <t>Daniele Bennati</t>
  </si>
  <si>
    <t>Michael Valgren</t>
  </si>
  <si>
    <t>Roman Kreuziger</t>
  </si>
  <si>
    <t>Ivan Basso</t>
  </si>
  <si>
    <t>Maciej Bodnar</t>
  </si>
  <si>
    <t>Jesus Hernandez</t>
  </si>
  <si>
    <t>Jean-Cristophe Peraud</t>
  </si>
  <si>
    <t>Ag2R - La Mondiale</t>
  </si>
  <si>
    <t>Romain Bardet</t>
  </si>
  <si>
    <t>Alexis Vuillermoz</t>
  </si>
  <si>
    <t>Samuel Dumoulin</t>
  </si>
  <si>
    <t>Jan Bakelants</t>
  </si>
  <si>
    <t>Blel Kadri</t>
  </si>
  <si>
    <t>Sébastien Minard</t>
  </si>
  <si>
    <t>Hubert Dupont</t>
  </si>
  <si>
    <t>Mikael Cherel</t>
  </si>
  <si>
    <t>Ben Gastauer</t>
  </si>
  <si>
    <t>Johan Vansummeren</t>
  </si>
  <si>
    <t>Matteo Montaguti</t>
  </si>
  <si>
    <t>Tejay van Garderen</t>
  </si>
  <si>
    <t>BMC Racing Team</t>
  </si>
  <si>
    <t>Samuel Sanchez</t>
  </si>
  <si>
    <t>Greg van Avermaet</t>
  </si>
  <si>
    <t>Taylor Phinney</t>
  </si>
  <si>
    <t>Daniel Oss</t>
  </si>
  <si>
    <t>Peter Stetina</t>
  </si>
  <si>
    <t>Manuel Quinziato</t>
  </si>
  <si>
    <t>Amael Moinard</t>
  </si>
  <si>
    <t>Ben Hermans</t>
  </si>
  <si>
    <t>Rohan Dennis</t>
  </si>
  <si>
    <t>Michael Schar</t>
  </si>
  <si>
    <t>Damiano Caruso</t>
  </si>
  <si>
    <t>Bauke Mollema</t>
  </si>
  <si>
    <t>Trek Factory Racing</t>
  </si>
  <si>
    <t>Haimar Zulbeldia Agirre</t>
  </si>
  <si>
    <t>Frank Schleck</t>
  </si>
  <si>
    <t>Julian Arredondo</t>
  </si>
  <si>
    <t>Jasper Stuyven</t>
  </si>
  <si>
    <t>Stijn Devolder</t>
  </si>
  <si>
    <t>Fabian Cancellara</t>
  </si>
  <si>
    <t>Bob Jungels</t>
  </si>
  <si>
    <t>Danny van Poppel</t>
  </si>
  <si>
    <t>Yaroslav Popovych</t>
  </si>
  <si>
    <t>Markel Irizar</t>
  </si>
  <si>
    <t>Riccardo Zoidl</t>
  </si>
  <si>
    <t>Simon Gerrans</t>
  </si>
  <si>
    <t>Orica-GreenEdge</t>
  </si>
  <si>
    <t>Simon Yates</t>
  </si>
  <si>
    <t>Michael Matthews</t>
  </si>
  <si>
    <t>Luke Durbridge</t>
  </si>
  <si>
    <t>Adam Yates</t>
  </si>
  <si>
    <t>Matthew Hayman</t>
  </si>
  <si>
    <t>Svein Tuft</t>
  </si>
  <si>
    <t>Michael Albasini</t>
  </si>
  <si>
    <t>Jens Keukeleire</t>
  </si>
  <si>
    <t>Daryl Impey</t>
  </si>
  <si>
    <t>Ivan Santaromita</t>
  </si>
  <si>
    <t>Joaquim Rodriguez</t>
  </si>
  <si>
    <t>Katusha</t>
  </si>
  <si>
    <t>Alexander Kristoff</t>
  </si>
  <si>
    <t>Tiago Machado</t>
  </si>
  <si>
    <t>Daniel Moreno</t>
  </si>
  <si>
    <t>Alberto Losada</t>
  </si>
  <si>
    <t>Giampaolo Caruso</t>
  </si>
  <si>
    <t>Simon Spilak</t>
  </si>
  <si>
    <t>Dmitriy Kozonchuk</t>
  </si>
  <si>
    <t>Viacheslav Kuznetsov</t>
  </si>
  <si>
    <t>Vladimir Isaychev</t>
  </si>
  <si>
    <t>Marko Haller</t>
  </si>
  <si>
    <t>Angel Vicioso</t>
  </si>
  <si>
    <t>Rui Costa</t>
  </si>
  <si>
    <t>Lampre - Merida</t>
  </si>
  <si>
    <t>Nelson Oliviera</t>
  </si>
  <si>
    <t>Kristijan Durasek</t>
  </si>
  <si>
    <t>Mario Costa</t>
  </si>
  <si>
    <t>Fillipo Pozzato</t>
  </si>
  <si>
    <t>Valerio Conti</t>
  </si>
  <si>
    <t>Mattia Catteneo</t>
  </si>
  <si>
    <t>Rafael Valls</t>
  </si>
  <si>
    <t>José Rodolfo Serpa Perez</t>
  </si>
  <si>
    <t>Rubén Plaza</t>
  </si>
  <si>
    <t>Matteo Bono</t>
  </si>
  <si>
    <t>Davide Cimolai</t>
  </si>
  <si>
    <t>Andrew Talansky</t>
  </si>
  <si>
    <t>Cannondale-Garmin</t>
  </si>
  <si>
    <t>Daniel Martin</t>
  </si>
  <si>
    <t>Ryder Hesjedal</t>
  </si>
  <si>
    <t>Dylan van Baarle</t>
  </si>
  <si>
    <t>Janiel Alexis Acevedo</t>
  </si>
  <si>
    <t>Sebastiaan Langeveld</t>
  </si>
  <si>
    <t>Alex Howes</t>
  </si>
  <si>
    <t>Moreno Moser</t>
  </si>
  <si>
    <t>Jack Bauer</t>
  </si>
  <si>
    <t>Ramunas Navardauskas</t>
  </si>
  <si>
    <t>Nathan Haas</t>
  </si>
  <si>
    <t>Kristijan Koren</t>
  </si>
  <si>
    <t>Rigoberto Uran</t>
  </si>
  <si>
    <t>Etixx-Quickstep</t>
  </si>
  <si>
    <t>Mark Cavendish</t>
  </si>
  <si>
    <t>Tony Martin</t>
  </si>
  <si>
    <t>Michal Kwiatkovski</t>
  </si>
  <si>
    <t>Michal Golas</t>
  </si>
  <si>
    <t>Mark Renshaw</t>
  </si>
  <si>
    <t>Matteo Trentin</t>
  </si>
  <si>
    <t>Stijn Vandenbergh</t>
  </si>
  <si>
    <t>Maxime Monfort</t>
  </si>
  <si>
    <t>Jurgen Roelandts</t>
  </si>
  <si>
    <t>Zdenyk Stybar</t>
  </si>
  <si>
    <t>Julian Alaphilippe</t>
  </si>
  <si>
    <t>André Greipel</t>
  </si>
  <si>
    <t>Lotto-Soudal</t>
  </si>
  <si>
    <t>Adam Hansen</t>
  </si>
  <si>
    <t>Jelle Vanendert</t>
  </si>
  <si>
    <t>Tony Gallopin</t>
  </si>
  <si>
    <t>Tim Wellens</t>
  </si>
  <si>
    <t>Bart de Clercq</t>
  </si>
  <si>
    <t>Jurgen van den Broeck</t>
  </si>
  <si>
    <t>Lars Ytting Bak</t>
  </si>
  <si>
    <t>Kenny Dehaes</t>
  </si>
  <si>
    <t>Vegaard Breen</t>
  </si>
  <si>
    <t>Kris Boeckmans</t>
  </si>
  <si>
    <t>Gregory Henderson</t>
  </si>
  <si>
    <t>Robert Gesink</t>
  </si>
  <si>
    <t>LottoNL-Jumbo</t>
  </si>
  <si>
    <t>Wilco Kelderman</t>
  </si>
  <si>
    <t>Steven Kruijswijk</t>
  </si>
  <si>
    <t>Laurens ten Dam</t>
  </si>
  <si>
    <t>Tom Leezer</t>
  </si>
  <si>
    <t>Sep Vanmarcke</t>
  </si>
  <si>
    <t>Maarten Wijnants</t>
  </si>
  <si>
    <t>Bram Tankink</t>
  </si>
  <si>
    <t>Jos van Emden</t>
  </si>
  <si>
    <t>George Bennett</t>
  </si>
  <si>
    <t>Martijn Keizer</t>
  </si>
  <si>
    <t>Paul Martens</t>
  </si>
  <si>
    <t>Chris Froome</t>
  </si>
  <si>
    <t>Sky ProCycling</t>
  </si>
  <si>
    <t>Richie Porte</t>
  </si>
  <si>
    <t>Nicolas Roche</t>
  </si>
  <si>
    <t>Mikel Nieve</t>
  </si>
  <si>
    <t>Geraint Thomas</t>
  </si>
  <si>
    <t>Wout Poels</t>
  </si>
  <si>
    <t>Peter Kennaugh</t>
  </si>
  <si>
    <t>Luis Sergio Henao</t>
  </si>
  <si>
    <t>Leopold König</t>
  </si>
  <si>
    <t>Lars Nordhaug</t>
  </si>
  <si>
    <t>Christian Knees</t>
  </si>
  <si>
    <t>Ian Stannard</t>
  </si>
  <si>
    <t>Vicenzo Nibali</t>
  </si>
  <si>
    <t>Astana</t>
  </si>
  <si>
    <t>Jakob Fuglsang</t>
  </si>
  <si>
    <t>Lars Boom</t>
  </si>
  <si>
    <t>Andriy Grivko</t>
  </si>
  <si>
    <t>Michele Scarponi</t>
  </si>
  <si>
    <t>Rein Taaramae</t>
  </si>
  <si>
    <t>Lieuwe Westra</t>
  </si>
  <si>
    <t>Valerio Agnoli</t>
  </si>
  <si>
    <t>Alexy Lutsenko</t>
  </si>
  <si>
    <t>Dmitriy Gruzdev</t>
  </si>
  <si>
    <t>Tanel Kangert</t>
  </si>
  <si>
    <t>Alessandro Vanotti</t>
  </si>
  <si>
    <t>Dominik Nerz</t>
  </si>
  <si>
    <t>Bora-Argon 18</t>
  </si>
  <si>
    <t>Sam Bennett</t>
  </si>
  <si>
    <t>José Mendes</t>
  </si>
  <si>
    <t>Jan Barta</t>
  </si>
  <si>
    <t>Bartosz Huzarski</t>
  </si>
  <si>
    <t>Björn Thurau</t>
  </si>
  <si>
    <t>Andreas Schillinger</t>
  </si>
  <si>
    <t>Paul Voss</t>
  </si>
  <si>
    <t>Christiano Salemo</t>
  </si>
  <si>
    <t>Emanuel Buchmann</t>
  </si>
  <si>
    <t>Patrick Konrad</t>
  </si>
  <si>
    <t>Zakkari Dempster</t>
  </si>
  <si>
    <t>Marcel Kittel</t>
  </si>
  <si>
    <t>Giant-Alpecin</t>
  </si>
  <si>
    <t>John Degenkolb</t>
  </si>
  <si>
    <t>Giant-alpecin</t>
  </si>
  <si>
    <t>Koen de Kort</t>
  </si>
  <si>
    <t>Tom Dumoulin</t>
  </si>
  <si>
    <t>Bert de Backer</t>
  </si>
  <si>
    <t>Roy Curvers</t>
  </si>
  <si>
    <t>Warren Barguil</t>
  </si>
  <si>
    <t>Johannes Fröhlinger</t>
  </si>
  <si>
    <t>Albert Timmer</t>
  </si>
  <si>
    <t>Simon Geschke</t>
  </si>
  <si>
    <t>Georg Preidler</t>
  </si>
  <si>
    <t>Ramon Sinkeldam</t>
  </si>
  <si>
    <t>Alejandro Valverde</t>
  </si>
  <si>
    <t>Movistar</t>
  </si>
  <si>
    <t>Nairo Quintana</t>
  </si>
  <si>
    <t>José Herrada</t>
  </si>
  <si>
    <t>Adriano Malori</t>
  </si>
  <si>
    <t>José Joaquin Rojas</t>
  </si>
  <si>
    <t>Gorka Izagirre</t>
  </si>
  <si>
    <t>Eros Capecchi</t>
  </si>
  <si>
    <t>Jonathan Castroviejo</t>
  </si>
  <si>
    <t>Imanol Erviti</t>
  </si>
  <si>
    <t>John Gadret</t>
  </si>
  <si>
    <t>Rory Sutherland</t>
  </si>
  <si>
    <t>Fran Ventoso</t>
  </si>
  <si>
    <t>Edvald Boasson Hagen</t>
  </si>
  <si>
    <t>MTN - Qhubeka</t>
  </si>
  <si>
    <t>Serge Pauwels</t>
  </si>
  <si>
    <t>Merhawi Kudus</t>
  </si>
  <si>
    <t>Jacques Janse van Rensburg</t>
  </si>
  <si>
    <t>Reinhardt Janse van Rensburg</t>
  </si>
  <si>
    <t>Tyler Farrar</t>
  </si>
  <si>
    <t>Stephen Cummings</t>
  </si>
  <si>
    <t>Louis Meintjes</t>
  </si>
  <si>
    <t>Youcef Reguigui</t>
  </si>
  <si>
    <t>Daniel Teklehaimanot</t>
  </si>
  <si>
    <t>Natnael Berhane</t>
  </si>
  <si>
    <t>Matthew Goss</t>
  </si>
  <si>
    <t>Mathias Frank</t>
  </si>
  <si>
    <t>IAM Cycling</t>
  </si>
  <si>
    <t>Sylvain Chavanel</t>
  </si>
  <si>
    <t>Martin Elmiger</t>
  </si>
  <si>
    <t>Jarinson Pantano</t>
  </si>
  <si>
    <t>Vicente Reynes</t>
  </si>
  <si>
    <t>Matthias Brandle</t>
  </si>
  <si>
    <t>Marcel Wyss</t>
  </si>
  <si>
    <t>Jerome Coppel</t>
  </si>
  <si>
    <t>Dries Devenyns</t>
  </si>
  <si>
    <t>Stef Clement</t>
  </si>
  <si>
    <t>David Tanner</t>
  </si>
  <si>
    <t>Reto Hollenstein</t>
  </si>
  <si>
    <t>Daniel Navarro</t>
  </si>
  <si>
    <t>Cofidis</t>
  </si>
  <si>
    <t>Nacer Bouhanni</t>
  </si>
  <si>
    <t>Nicolas Edet</t>
  </si>
  <si>
    <t>Christophe Laporte</t>
  </si>
  <si>
    <t>Luis Angel Maté</t>
  </si>
  <si>
    <t>Florian Sénéchal</t>
  </si>
  <si>
    <t>Julien Simon</t>
  </si>
  <si>
    <t>Geoffrey Soupe</t>
  </si>
  <si>
    <t>Yoann Bagot</t>
  </si>
  <si>
    <t>Cyril Lemoine</t>
  </si>
  <si>
    <t>Stephane Rossetto</t>
  </si>
  <si>
    <t>Rudy Molard</t>
  </si>
  <si>
    <t>Pierre Rolland</t>
  </si>
  <si>
    <t>Europcar</t>
  </si>
  <si>
    <t>Thomas Voeckler</t>
  </si>
  <si>
    <t>Bryan Croquard</t>
  </si>
  <si>
    <t>Romain Sicard</t>
  </si>
  <si>
    <t>Cyril Gauthier</t>
  </si>
  <si>
    <t>Romain Guillemos</t>
  </si>
  <si>
    <t>Yannick Martinez</t>
  </si>
  <si>
    <t>Jerome Cousin</t>
  </si>
  <si>
    <t>Perrig Quémeneur</t>
  </si>
  <si>
    <t>Yohann Gene</t>
  </si>
  <si>
    <t>Fabrice Jeandesboz</t>
  </si>
  <si>
    <t>Angelo Tulik</t>
  </si>
  <si>
    <t>Thibaut Pinot</t>
  </si>
  <si>
    <t>FDJ</t>
  </si>
  <si>
    <t>Jérémy Roy</t>
  </si>
  <si>
    <t>Arthur Vichot</t>
  </si>
  <si>
    <t>Arnaud Démare</t>
  </si>
  <si>
    <t>William Bonnet</t>
  </si>
  <si>
    <t>Sébastien Chavanel</t>
  </si>
  <si>
    <t>Mickael Delage</t>
  </si>
  <si>
    <t>Alexandre Geniez</t>
  </si>
  <si>
    <t>Matthieu Ladagnous</t>
  </si>
  <si>
    <t>Steve Morabito</t>
  </si>
  <si>
    <t>Anthony Roux</t>
  </si>
  <si>
    <t>Benoit Vaugrenard</t>
  </si>
  <si>
    <t>Brice Feillu</t>
  </si>
  <si>
    <t>Bretagne Séché Environment</t>
  </si>
  <si>
    <t>Pierrick Fedrigo</t>
  </si>
  <si>
    <t>Eduardo Sepulveda</t>
  </si>
  <si>
    <t>Anthony Delaplace</t>
  </si>
  <si>
    <t>Armindo Fonseca</t>
  </si>
  <si>
    <t>Arnaud Gerard</t>
  </si>
  <si>
    <t>Florian Guillou</t>
  </si>
  <si>
    <t>Pierre-Luc Perichon</t>
  </si>
  <si>
    <t>Frederic Brun</t>
  </si>
  <si>
    <t>Florian Vachon</t>
  </si>
  <si>
    <t>Cesare Benedetti</t>
  </si>
  <si>
    <t>Benoit Jarrier</t>
  </si>
  <si>
    <t>fictieve rugnr</t>
  </si>
  <si>
    <t>LEEG LEEG</t>
  </si>
  <si>
    <t>ontbreekt op de lijst en wil ik in mijn team:</t>
  </si>
  <si>
    <t>Gregory Rast</t>
  </si>
  <si>
    <t>Cameron Meyer</t>
  </si>
  <si>
    <t>Luca Paolini</t>
  </si>
  <si>
    <t>Jacopo Guarnieri</t>
  </si>
  <si>
    <t>Julien Vermote</t>
  </si>
  <si>
    <t>Thomas de Gendt</t>
  </si>
  <si>
    <t>Jens Debusschere</t>
  </si>
  <si>
    <t>Marcel Sieberg</t>
  </si>
  <si>
    <t>Kenneth Vanbilsen</t>
  </si>
</sst>
</file>

<file path=xl/styles.xml><?xml version="1.0" encoding="utf-8"?>
<styleSheet xmlns="http://schemas.openxmlformats.org/spreadsheetml/2006/main">
  <numFmts count="1">
    <numFmt numFmtId="164" formatCode="0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23"/>
      <name val="Arial"/>
      <family val="2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5">
    <xf numFmtId="0" fontId="0" fillId="0" borderId="0"/>
    <xf numFmtId="0" fontId="4" fillId="0" borderId="0"/>
    <xf numFmtId="0" fontId="2" fillId="0" borderId="0"/>
    <xf numFmtId="0" fontId="2" fillId="0" borderId="0"/>
    <xf numFmtId="0" fontId="2" fillId="0" borderId="0"/>
  </cellStyleXfs>
  <cellXfs count="87">
    <xf numFmtId="0" fontId="0" fillId="0" borderId="0" xfId="0"/>
    <xf numFmtId="0" fontId="0" fillId="0" borderId="0" xfId="0" applyAlignment="1">
      <alignment textRotation="60"/>
    </xf>
    <xf numFmtId="0" fontId="0" fillId="0" borderId="0" xfId="0" applyNumberFormat="1"/>
    <xf numFmtId="0" fontId="0" fillId="6" borderId="0" xfId="0" applyNumberFormat="1" applyFill="1"/>
    <xf numFmtId="0" fontId="0" fillId="0" borderId="0" xfId="0" applyNumberFormat="1" applyBorder="1"/>
    <xf numFmtId="0" fontId="0" fillId="6" borderId="0" xfId="0" applyFill="1"/>
    <xf numFmtId="0" fontId="0" fillId="0" borderId="0" xfId="0" applyFill="1"/>
    <xf numFmtId="0" fontId="0" fillId="0" borderId="0" xfId="0"/>
    <xf numFmtId="0" fontId="0" fillId="0" borderId="0" xfId="0"/>
    <xf numFmtId="0" fontId="3" fillId="0" borderId="2" xfId="3" applyFont="1" applyBorder="1" applyAlignment="1" applyProtection="1">
      <alignment horizontal="center"/>
    </xf>
    <xf numFmtId="0" fontId="2" fillId="0" borderId="6" xfId="2" applyFont="1" applyFill="1" applyBorder="1" applyAlignment="1" applyProtection="1">
      <alignment horizontal="center"/>
    </xf>
    <xf numFmtId="0" fontId="2" fillId="2" borderId="1" xfId="2" applyFont="1" applyFill="1" applyBorder="1" applyAlignment="1" applyProtection="1">
      <alignment horizontal="center"/>
      <protection locked="0"/>
    </xf>
    <xf numFmtId="0" fontId="0" fillId="0" borderId="0" xfId="0" applyBorder="1"/>
    <xf numFmtId="0" fontId="2" fillId="3" borderId="0" xfId="2" applyFont="1" applyFill="1" applyProtection="1"/>
    <xf numFmtId="0" fontId="3" fillId="3" borderId="0" xfId="2" applyFont="1" applyFill="1" applyProtection="1"/>
    <xf numFmtId="0" fontId="3" fillId="3" borderId="0" xfId="3" applyFont="1" applyFill="1" applyBorder="1" applyAlignment="1" applyProtection="1">
      <alignment horizontal="center"/>
    </xf>
    <xf numFmtId="0" fontId="0" fillId="4" borderId="3" xfId="0" applyFill="1" applyBorder="1"/>
    <xf numFmtId="0" fontId="0" fillId="4" borderId="7" xfId="0" applyNumberFormat="1" applyFill="1" applyBorder="1"/>
    <xf numFmtId="0" fontId="0" fillId="4" borderId="9" xfId="0" applyFill="1" applyBorder="1" applyProtection="1">
      <protection locked="0"/>
    </xf>
    <xf numFmtId="0" fontId="2" fillId="7" borderId="1" xfId="2" applyNumberFormat="1" applyFont="1" applyFill="1" applyBorder="1" applyAlignment="1" applyProtection="1">
      <alignment horizontal="left"/>
    </xf>
    <xf numFmtId="0" fontId="2" fillId="8" borderId="1" xfId="2" applyNumberFormat="1" applyFont="1" applyFill="1" applyBorder="1" applyAlignment="1" applyProtection="1">
      <alignment horizontal="left"/>
    </xf>
    <xf numFmtId="0" fontId="2" fillId="9" borderId="1" xfId="2" applyFont="1" applyFill="1" applyBorder="1" applyAlignment="1" applyProtection="1">
      <alignment horizontal="left"/>
    </xf>
    <xf numFmtId="0" fontId="2" fillId="10" borderId="1" xfId="2" applyFont="1" applyFill="1" applyBorder="1" applyAlignment="1" applyProtection="1">
      <alignment horizontal="left"/>
    </xf>
    <xf numFmtId="164" fontId="0" fillId="0" borderId="5" xfId="0" applyNumberFormat="1" applyBorder="1"/>
    <xf numFmtId="0" fontId="0" fillId="0" borderId="0" xfId="0"/>
    <xf numFmtId="0" fontId="1" fillId="11" borderId="10" xfId="0" applyFont="1" applyFill="1" applyBorder="1"/>
    <xf numFmtId="0" fontId="6" fillId="5" borderId="0" xfId="0" applyFont="1" applyFill="1"/>
    <xf numFmtId="0" fontId="6" fillId="5" borderId="0" xfId="0" applyNumberFormat="1" applyFont="1" applyFill="1"/>
    <xf numFmtId="0" fontId="6" fillId="5" borderId="0" xfId="0" applyNumberFormat="1" applyFont="1" applyFill="1" applyBorder="1"/>
    <xf numFmtId="0" fontId="0" fillId="6" borderId="0" xfId="0" applyFill="1" applyProtection="1"/>
    <xf numFmtId="0" fontId="0" fillId="0" borderId="0" xfId="0" applyProtection="1"/>
    <xf numFmtId="0" fontId="0" fillId="6" borderId="0" xfId="0" applyNumberFormat="1" applyFill="1" applyProtection="1"/>
    <xf numFmtId="0" fontId="0" fillId="0" borderId="0" xfId="0"/>
    <xf numFmtId="0" fontId="3" fillId="0" borderId="2" xfId="3" applyFont="1" applyBorder="1" applyAlignment="1" applyProtection="1">
      <alignment horizontal="center"/>
    </xf>
    <xf numFmtId="0" fontId="2" fillId="0" borderId="6" xfId="2" applyFont="1" applyFill="1" applyBorder="1" applyAlignment="1" applyProtection="1">
      <alignment horizontal="center"/>
    </xf>
    <xf numFmtId="0" fontId="2" fillId="3" borderId="0" xfId="2" applyFont="1" applyFill="1" applyProtection="1"/>
    <xf numFmtId="0" fontId="3" fillId="3" borderId="0" xfId="2" applyFont="1" applyFill="1" applyProtection="1"/>
    <xf numFmtId="0" fontId="3" fillId="3" borderId="0" xfId="3" applyFont="1" applyFill="1" applyBorder="1" applyAlignment="1" applyProtection="1">
      <alignment horizontal="center"/>
    </xf>
    <xf numFmtId="164" fontId="2" fillId="3" borderId="0" xfId="3" applyNumberFormat="1" applyFill="1" applyProtection="1"/>
    <xf numFmtId="0" fontId="0" fillId="4" borderId="3" xfId="0" applyFill="1" applyBorder="1" applyProtection="1"/>
    <xf numFmtId="0" fontId="0" fillId="4" borderId="7" xfId="0" applyNumberFormat="1" applyFill="1" applyBorder="1" applyProtection="1"/>
    <xf numFmtId="0" fontId="0" fillId="4" borderId="9" xfId="0" applyFill="1" applyBorder="1" applyProtection="1"/>
    <xf numFmtId="0" fontId="1" fillId="11" borderId="10" xfId="0" applyFont="1" applyFill="1" applyBorder="1" applyAlignment="1" applyProtection="1">
      <alignment horizontal="center"/>
    </xf>
    <xf numFmtId="0" fontId="0" fillId="0" borderId="0" xfId="0" applyNumberFormat="1" applyProtection="1"/>
    <xf numFmtId="0" fontId="0" fillId="4" borderId="10" xfId="0" applyFill="1" applyBorder="1" applyAlignment="1" applyProtection="1">
      <alignment horizontal="center"/>
    </xf>
    <xf numFmtId="164" fontId="0" fillId="12" borderId="10" xfId="0" applyNumberFormat="1" applyFill="1" applyBorder="1" applyAlignment="1" applyProtection="1">
      <alignment horizontal="left"/>
      <protection locked="0"/>
    </xf>
    <xf numFmtId="0" fontId="0" fillId="0" borderId="11" xfId="0" applyBorder="1"/>
    <xf numFmtId="0" fontId="0" fillId="0" borderId="12" xfId="0" applyBorder="1"/>
    <xf numFmtId="0" fontId="0" fillId="0" borderId="11" xfId="0" pivotButton="1" applyBorder="1"/>
    <xf numFmtId="164" fontId="0" fillId="0" borderId="11" xfId="0" applyNumberFormat="1" applyBorder="1"/>
    <xf numFmtId="164" fontId="0" fillId="0" borderId="20" xfId="0" applyNumberFormat="1" applyBorder="1"/>
    <xf numFmtId="0" fontId="0" fillId="0" borderId="21" xfId="0" applyBorder="1"/>
    <xf numFmtId="0" fontId="0" fillId="0" borderId="21" xfId="0" applyNumberFormat="1" applyBorder="1"/>
    <xf numFmtId="0" fontId="0" fillId="0" borderId="22" xfId="0" applyNumberFormat="1" applyBorder="1"/>
    <xf numFmtId="0" fontId="0" fillId="0" borderId="23" xfId="0" applyBorder="1"/>
    <xf numFmtId="0" fontId="6" fillId="11" borderId="0" xfId="0" applyFont="1" applyFill="1"/>
    <xf numFmtId="0" fontId="0" fillId="0" borderId="0" xfId="0" applyAlignment="1">
      <alignment horizontal="left" vertical="top" textRotation="60"/>
    </xf>
    <xf numFmtId="0" fontId="0" fillId="0" borderId="0" xfId="0" applyAlignment="1">
      <alignment vertical="top" textRotation="60"/>
    </xf>
    <xf numFmtId="0" fontId="5" fillId="5" borderId="0" xfId="0" applyFont="1" applyFill="1" applyAlignment="1">
      <alignment vertical="top" textRotation="60"/>
    </xf>
    <xf numFmtId="0" fontId="0" fillId="5" borderId="0" xfId="0" applyNumberFormat="1" applyFill="1"/>
    <xf numFmtId="164" fontId="0" fillId="0" borderId="5" xfId="0" applyNumberFormat="1" applyFill="1" applyBorder="1" applyAlignment="1">
      <alignment textRotation="61"/>
    </xf>
    <xf numFmtId="0" fontId="0" fillId="0" borderId="4" xfId="0" applyFill="1" applyBorder="1" applyAlignment="1">
      <alignment textRotation="61"/>
    </xf>
    <xf numFmtId="0" fontId="0" fillId="5" borderId="8" xfId="0" applyFill="1" applyBorder="1" applyAlignment="1">
      <alignment textRotation="61"/>
    </xf>
    <xf numFmtId="0" fontId="0" fillId="0" borderId="0" xfId="0" applyAlignment="1">
      <alignment textRotation="61"/>
    </xf>
    <xf numFmtId="0" fontId="0" fillId="5" borderId="0" xfId="0" applyFill="1" applyAlignment="1">
      <alignment textRotation="61"/>
    </xf>
    <xf numFmtId="0" fontId="7" fillId="5" borderId="0" xfId="0" applyNumberFormat="1" applyFont="1" applyFill="1" applyBorder="1"/>
    <xf numFmtId="0" fontId="0" fillId="0" borderId="22" xfId="0" pivotButton="1" applyBorder="1" applyProtection="1"/>
    <xf numFmtId="0" fontId="0" fillId="0" borderId="22" xfId="0" applyBorder="1" applyProtection="1"/>
    <xf numFmtId="0" fontId="0" fillId="0" borderId="11" xfId="0" applyBorder="1" applyProtection="1"/>
    <xf numFmtId="0" fontId="0" fillId="0" borderId="12" xfId="0" applyBorder="1" applyProtection="1"/>
    <xf numFmtId="0" fontId="0" fillId="0" borderId="13" xfId="0" applyBorder="1" applyProtection="1"/>
    <xf numFmtId="0" fontId="0" fillId="0" borderId="11" xfId="0" pivotButton="1" applyBorder="1" applyProtection="1"/>
    <xf numFmtId="0" fontId="0" fillId="0" borderId="14" xfId="0" applyBorder="1" applyProtection="1"/>
    <xf numFmtId="0" fontId="0" fillId="0" borderId="15" xfId="0" applyBorder="1" applyProtection="1"/>
    <xf numFmtId="0" fontId="0" fillId="0" borderId="16" xfId="0" applyBorder="1" applyProtection="1"/>
    <xf numFmtId="0" fontId="0" fillId="0" borderId="24" xfId="0" applyBorder="1" applyProtection="1"/>
    <xf numFmtId="0" fontId="0" fillId="0" borderId="20" xfId="0" applyBorder="1" applyProtection="1"/>
    <xf numFmtId="0" fontId="0" fillId="0" borderId="17" xfId="0" applyBorder="1" applyProtection="1"/>
    <xf numFmtId="0" fontId="0" fillId="0" borderId="18" xfId="0" applyBorder="1" applyProtection="1"/>
    <xf numFmtId="0" fontId="0" fillId="0" borderId="19" xfId="0" applyBorder="1" applyProtection="1"/>
    <xf numFmtId="0" fontId="1" fillId="11" borderId="0" xfId="0" applyFont="1" applyFill="1" applyBorder="1"/>
    <xf numFmtId="0" fontId="8" fillId="3" borderId="0" xfId="3" applyFont="1" applyFill="1" applyBorder="1"/>
    <xf numFmtId="0" fontId="0" fillId="0" borderId="0" xfId="0"/>
    <xf numFmtId="0" fontId="0" fillId="0" borderId="0" xfId="0" applyBorder="1"/>
    <xf numFmtId="0" fontId="0" fillId="4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 applyAlignment="1" applyProtection="1">
      <protection locked="0"/>
    </xf>
  </cellXfs>
  <cellStyles count="5">
    <cellStyle name="Normal_CONTACT" xfId="1"/>
    <cellStyle name="Normal_Dlnmrfrm" xfId="2"/>
    <cellStyle name="Standaard" xfId="0" builtinId="0"/>
    <cellStyle name="Standaard 2" xfId="3"/>
    <cellStyle name="Standaard 2 2" xfId="4"/>
  </cellStyles>
  <dxfs count="36"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protection locked="1"/>
    </dxf>
    <dxf>
      <numFmt numFmtId="0" formatCode="General"/>
      <fill>
        <patternFill patternType="solid">
          <fgColor indexed="64"/>
          <bgColor rgb="FFFFC00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0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alignment horizontal="general" vertical="bottom" textRotation="61" wrapText="0" indent="0" relativeIndent="255" justifyLastLine="0" shrinkToFit="0" mergeCell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FFC000"/>
        </patternFill>
      </fill>
    </dxf>
    <dxf>
      <numFmt numFmtId="0" formatCode="General"/>
    </dxf>
    <dxf>
      <alignment horizontal="general" vertical="bottom" textRotation="60" wrapText="0" indent="0" relativeIndent="255" justifyLastLine="0" shrinkToFit="0" mergeCell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erkerk" refreshedDate="42175.899886574072" createdVersion="1" refreshedVersion="3" recordCount="3" upgradeOnRefresh="1">
  <cacheSource type="worksheet">
    <worksheetSource name="deelnemers"/>
  </cacheSource>
  <cacheFields count="37">
    <cacheField name="Deelname nr :" numFmtId="164">
      <sharedItems containsSemiMixedTypes="0" containsString="0" containsNumber="1" containsInteger="1" minValue="1" maxValue="3" count="3">
        <n v="1"/>
        <n v="2"/>
        <n v="3"/>
      </sharedItems>
    </cacheField>
    <cacheField name="Deelnemer :" numFmtId="0">
      <sharedItems containsBlank="1" count="4">
        <s v="Marcel"/>
        <s v="Pascal"/>
        <s v="Test deelnemer"/>
        <m u="1"/>
      </sharedItems>
    </cacheField>
    <cacheField name="Introduce van" numFmtId="0">
      <sharedItems containsBlank="1"/>
    </cacheField>
    <cacheField name="Team :" numFmtId="0">
      <sharedItems containsBlank="1"/>
    </cacheField>
    <cacheField name="renners" numFmtId="0">
      <sharedItems containsNonDate="0" containsString="0" containsBlank="1"/>
    </cacheField>
    <cacheField name="kopman" numFmtId="0">
      <sharedItems containsSemiMixedTypes="0" containsString="0" containsNumber="1" containsInteger="1" minValue="1" maxValue="3"/>
    </cacheField>
    <cacheField name="renner 2" numFmtId="0">
      <sharedItems containsNonDate="0" containsString="0" containsBlank="1"/>
    </cacheField>
    <cacheField name="renner 3" numFmtId="0">
      <sharedItems containsNonDate="0" containsString="0" containsBlank="1"/>
    </cacheField>
    <cacheField name="renner 4" numFmtId="0">
      <sharedItems containsNonDate="0" containsString="0" containsBlank="1"/>
    </cacheField>
    <cacheField name="renner 5" numFmtId="0">
      <sharedItems containsNonDate="0" containsString="0" containsBlank="1"/>
    </cacheField>
    <cacheField name="renner 6" numFmtId="0">
      <sharedItems containsNonDate="0" containsString="0" containsBlank="1"/>
    </cacheField>
    <cacheField name="renner 7" numFmtId="0">
      <sharedItems containsNonDate="0" containsString="0" containsBlank="1"/>
    </cacheField>
    <cacheField name="renner 8" numFmtId="0">
      <sharedItems containsNonDate="0" containsString="0" containsBlank="1"/>
    </cacheField>
    <cacheField name="renner 9" numFmtId="0">
      <sharedItems containsNonDate="0" containsString="0" containsBlank="1"/>
    </cacheField>
    <cacheField name="renner 10" numFmtId="0">
      <sharedItems containsNonDate="0" containsString="0" containsBlank="1"/>
    </cacheField>
    <cacheField name="renner 11" numFmtId="0">
      <sharedItems containsNonDate="0" containsString="0" containsBlank="1"/>
    </cacheField>
    <cacheField name="renner 12" numFmtId="0">
      <sharedItems containsNonDate="0" containsString="0" containsBlank="1"/>
    </cacheField>
    <cacheField name="renner 13" numFmtId="0">
      <sharedItems containsNonDate="0" containsString="0" containsBlank="1"/>
    </cacheField>
    <cacheField name="renner 14" numFmtId="0">
      <sharedItems containsNonDate="0" containsString="0" containsBlank="1"/>
    </cacheField>
    <cacheField name="renner 15" numFmtId="0">
      <sharedItems containsNonDate="0" containsString="0" containsBlank="1"/>
    </cacheField>
    <cacheField name="punten" numFmtId="0">
      <sharedItems containsNonDate="0" containsString="0" containsBlank="1"/>
    </cacheField>
    <cacheField name="punten r1" numFmtId="0">
      <sharedItems containsSemiMixedTypes="0" containsString="0" containsNumber="1" containsInteger="1" minValue="30" maxValue="1000"/>
    </cacheField>
    <cacheField name="punten r2" numFmtId="0">
      <sharedItems/>
    </cacheField>
    <cacheField name="punten r3" numFmtId="0">
      <sharedItems/>
    </cacheField>
    <cacheField name="punten r4" numFmtId="0">
      <sharedItems/>
    </cacheField>
    <cacheField name="punten r5" numFmtId="0">
      <sharedItems/>
    </cacheField>
    <cacheField name="punten r6" numFmtId="0">
      <sharedItems/>
    </cacheField>
    <cacheField name="punten r7" numFmtId="0">
      <sharedItems/>
    </cacheField>
    <cacheField name="punten r8" numFmtId="0">
      <sharedItems/>
    </cacheField>
    <cacheField name="punten r9" numFmtId="0">
      <sharedItems/>
    </cacheField>
    <cacheField name="punten r10" numFmtId="0">
      <sharedItems/>
    </cacheField>
    <cacheField name="punten r11" numFmtId="0">
      <sharedItems/>
    </cacheField>
    <cacheField name="punten r12" numFmtId="0">
      <sharedItems/>
    </cacheField>
    <cacheField name="punten r13" numFmtId="0">
      <sharedItems/>
    </cacheField>
    <cacheField name="punten r14" numFmtId="0">
      <sharedItems/>
    </cacheField>
    <cacheField name="punten r15" numFmtId="0">
      <sharedItems/>
    </cacheField>
    <cacheField name="totaal" numFmtId="0">
      <sharedItems containsSemiMixedTypes="0" containsString="0" containsNumber="1" containsInteger="1" minValue="30" maxValue="1000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eerkerk" refreshedDate="42176.834718402781" createdVersion="3" refreshedVersion="3" recordCount="264">
  <cacheSource type="worksheet">
    <worksheetSource name="rennerstabel"/>
  </cacheSource>
  <cacheFields count="36">
    <cacheField name="eind klassement" numFmtId="0">
      <sharedItems containsBlank="1" containsMixedTypes="1" containsNumber="1" containsInteger="1" minValue="1" maxValue="3" count="7">
        <s v="***"/>
        <m/>
        <s v="*"/>
        <s v="**"/>
        <n v="3" u="1"/>
        <n v="2" u="1"/>
        <n v="1" u="1"/>
      </sharedItems>
    </cacheField>
    <cacheField name="dagsucces" numFmtId="0">
      <sharedItems containsBlank="1" containsMixedTypes="1" containsNumber="1" containsInteger="1" minValue="1" maxValue="3" count="7">
        <s v="**"/>
        <s v="***"/>
        <m/>
        <s v="*"/>
        <n v="3" u="1"/>
        <n v="2" u="1"/>
        <n v="1" u="1"/>
      </sharedItems>
    </cacheField>
    <cacheField name="afvallers" numFmtId="0">
      <sharedItems containsSemiMixedTypes="0" containsString="0" containsNumber="1" containsInteger="1" minValue="1" maxValue="1"/>
    </cacheField>
    <cacheField name="uit" numFmtId="0">
      <sharedItems containsNonDate="0" containsString="0" containsBlank="1"/>
    </cacheField>
    <cacheField name="fictieve rugnr" numFmtId="0">
      <sharedItems containsSemiMixedTypes="0" containsString="0" containsNumber="1" containsInteger="1" minValue="1" maxValue="264"/>
    </cacheField>
    <cacheField name="renner" numFmtId="0">
      <sharedItems containsBlank="1" count="270">
        <s v="Alberto Contador Velasco"/>
        <s v="Peter Sagan"/>
        <s v="Sergio Paulinho"/>
        <s v="Michael Rogers"/>
        <s v="Rafal Majka"/>
        <s v="Robert Kiserlovski"/>
        <s v="Daniele Bennati"/>
        <s v="Michael Valgren"/>
        <s v="Roman Kreuziger"/>
        <s v="Ivan Basso"/>
        <s v="Maciej Bodnar"/>
        <s v="Jesus Hernandez"/>
        <s v="Jean-Cristophe Peraud"/>
        <s v="Romain Bardet"/>
        <s v="Alexis Vuillermoz"/>
        <s v="Samuel Dumoulin"/>
        <s v="Jan Bakelants"/>
        <s v="Blel Kadri"/>
        <s v="Sébastien Minard"/>
        <s v="Hubert Dupont"/>
        <s v="Mikael Cherel"/>
        <s v="Ben Gastauer"/>
        <s v="Johan Vansummeren"/>
        <s v="Matteo Montaguti"/>
        <s v="Tejay van Garderen"/>
        <s v="Samuel Sanchez"/>
        <s v="Greg van Avermaet"/>
        <s v="Taylor Phinney"/>
        <s v="Daniel Oss"/>
        <s v="Peter Stetina"/>
        <s v="Manuel Quinziato"/>
        <s v="Amael Moinard"/>
        <s v="Ben Hermans"/>
        <s v="Rohan Dennis"/>
        <s v="Michael Schar"/>
        <s v="Damiano Caruso"/>
        <s v="Bauke Mollema"/>
        <s v="Haimar Zulbeldia Agirre"/>
        <s v="Frank Schleck"/>
        <s v="Julian Arredondo"/>
        <s v="Jasper Stuyven"/>
        <s v="Stijn Devolder"/>
        <s v="Fabian Cancellara"/>
        <s v="Bob Jungels"/>
        <s v="Danny van Poppel"/>
        <s v="Yaroslav Popovych"/>
        <s v="Markel Irizar"/>
        <s v="Riccardo Zoidl"/>
        <s v="Simon Gerrans"/>
        <s v="Simon Yates"/>
        <s v="Michael Matthews"/>
        <s v="Luke Durbridge"/>
        <s v="Adam Yates"/>
        <s v="Matthew Hayman"/>
        <s v="Svein Tuft"/>
        <s v="Michael Albasini"/>
        <s v="Jens Keukeleire"/>
        <s v="Daryl Impey"/>
        <s v="Ivan Santaromita"/>
        <s v="Joaquim Rodriguez"/>
        <s v="Alexander Kristoff"/>
        <s v="Tiago Machado"/>
        <s v="Daniel Moreno"/>
        <s v="Alberto Losada"/>
        <s v="Giampaolo Caruso"/>
        <s v="Simon Spilak"/>
        <s v="Dmitriy Kozonchuk"/>
        <s v="Viacheslav Kuznetsov"/>
        <s v="Vladimir Isaychev"/>
        <s v="Marko Haller"/>
        <s v="Angel Vicioso"/>
        <s v="Rui Costa"/>
        <s v="Nelson Oliviera"/>
        <s v="Kristijan Durasek"/>
        <s v="Mario Costa"/>
        <s v="Fillipo Pozzato"/>
        <s v="Valerio Conti"/>
        <s v="Mattia Catteneo"/>
        <s v="Rafael Valls"/>
        <s v="José Rodolfo Serpa Perez"/>
        <s v="Rubén Plaza"/>
        <s v="Matteo Bono"/>
        <s v="Davide Cimolai"/>
        <s v="Andrew Talansky"/>
        <s v="Daniel Martin"/>
        <s v="Ryder Hesjedal"/>
        <s v="Dylan van Baarle"/>
        <s v="Janiel Alexis Acevedo"/>
        <s v="Sebastiaan Langeveld"/>
        <s v="Alex Howes"/>
        <s v="Moreno Moser"/>
        <s v="Jack Bauer"/>
        <s v="Ramunas Navardauskas"/>
        <s v="Nathan Haas"/>
        <s v="Kristijan Koren"/>
        <s v="Rigoberto Uran"/>
        <s v="Mark Cavendish"/>
        <s v="Tony Martin"/>
        <s v="Michal Kwiatkovski"/>
        <s v="Michal Golas"/>
        <s v="Mark Renshaw"/>
        <s v="Matteo Trentin"/>
        <s v="Stijn Vandenbergh"/>
        <s v="Maxime Monfort"/>
        <s v="Jurgen Roelandts"/>
        <s v="Zdenyk Stybar"/>
        <s v="Julian Alaphilippe"/>
        <s v="André Greipel"/>
        <s v="Adam Hansen"/>
        <s v="Jelle Vanendert"/>
        <s v="Tony Gallopin"/>
        <s v="Tim Wellens"/>
        <s v="Bart de Clercq"/>
        <s v="Jurgen van den Broeck"/>
        <s v="Lars Ytting Bak"/>
        <s v="Kenny Dehaes"/>
        <s v="Vegaard Breen"/>
        <s v="Kris Boeckmans"/>
        <s v="Gregory Henderson"/>
        <s v="Robert Gesink"/>
        <s v="Wilco Kelderman"/>
        <s v="Steven Kruijswijk"/>
        <s v="Laurens ten Dam"/>
        <s v="Tom Leezer"/>
        <s v="Sep Vanmarcke"/>
        <s v="Maarten Wijnants"/>
        <s v="Bram Tankink"/>
        <s v="Jos van Emden"/>
        <s v="George Bennett"/>
        <s v="Martijn Keizer"/>
        <s v="Paul Martens"/>
        <s v="Chris Froome"/>
        <s v="Richie Porte"/>
        <s v="Nicolas Roche"/>
        <s v="Mikel Nieve"/>
        <s v="Geraint Thomas"/>
        <s v="Wout Poels"/>
        <s v="Peter Kennaugh"/>
        <s v="Luis Sergio Henao"/>
        <s v="Leopold König"/>
        <s v="Lars Nordhaug"/>
        <s v="Christian Knees"/>
        <s v="Ian Stannard"/>
        <s v="Vicenzo Nibali"/>
        <s v="Jakob Fuglsang"/>
        <s v="Lars Boom"/>
        <s v="Andriy Grivko"/>
        <s v="Michele Scarponi"/>
        <s v="Rein Taaramae"/>
        <s v="Lieuwe Westra"/>
        <s v="Valerio Agnoli"/>
        <s v="Alexy Lutsenko"/>
        <s v="Dmitriy Gruzdev"/>
        <s v="Tanel Kangert"/>
        <s v="Alessandro Vanotti"/>
        <s v="Dominik Nerz"/>
        <s v="Sam Bennett"/>
        <s v="José Mendes"/>
        <s v="Jan Barta"/>
        <s v="Bartosz Huzarski"/>
        <s v="Björn Thurau"/>
        <s v="Andreas Schillinger"/>
        <s v="Paul Voss"/>
        <s v="Christiano Salemo"/>
        <s v="Emanuel Buchmann"/>
        <s v="Patrick Konrad"/>
        <s v="Zakkari Dempster"/>
        <s v="Marcel Kittel"/>
        <s v="John Degenkolb"/>
        <s v="Koen de Kort"/>
        <s v="Tom Dumoulin"/>
        <s v="Bert de Backer"/>
        <s v="Roy Curvers"/>
        <s v="Warren Barguil"/>
        <s v="Johannes Fröhlinger"/>
        <s v="Albert Timmer"/>
        <s v="Simon Geschke"/>
        <s v="Georg Preidler"/>
        <s v="Ramon Sinkeldam"/>
        <s v="Alejandro Valverde"/>
        <s v="Nairo Quintana"/>
        <s v="José Herrada"/>
        <s v="Adriano Malori"/>
        <s v="José Joaquin Rojas"/>
        <s v="Gorka Izagirre"/>
        <s v="Eros Capecchi"/>
        <s v="Jonathan Castroviejo"/>
        <s v="Imanol Erviti"/>
        <s v="John Gadret"/>
        <s v="Rory Sutherland"/>
        <s v="Fran Ventoso"/>
        <s v="Edvald Boasson Hagen"/>
        <s v="Serge Pauwels"/>
        <s v="Merhawi Kudus"/>
        <s v="Jacques Janse van Rensburg"/>
        <s v="Reinhardt Janse van Rensburg"/>
        <s v="Tyler Farrar"/>
        <s v="Stephen Cummings"/>
        <s v="Louis Meintjes"/>
        <s v="Youcef Reguigui"/>
        <s v="Daniel Teklehaimanot"/>
        <s v="Natnael Berhane"/>
        <s v="Matthew Goss"/>
        <s v="Mathias Frank"/>
        <s v="Sylvain Chavanel"/>
        <s v="Martin Elmiger"/>
        <s v="Jarinson Pantano"/>
        <s v="Vicente Reynes"/>
        <s v="Matthias Brandle"/>
        <s v="Marcel Wyss"/>
        <s v="Jerome Coppel"/>
        <s v="Dries Devenyns"/>
        <s v="Stef Clement"/>
        <s v="David Tanner"/>
        <s v="Reto Hollenstein"/>
        <s v="Daniel Navarro"/>
        <s v="Nacer Bouhanni"/>
        <s v="Nicolas Edet"/>
        <s v="Christophe Laporte"/>
        <s v="Luis Angel Maté"/>
        <s v="Florian Sénéchal"/>
        <s v="Julien Simon"/>
        <s v="Geoffrey Soupe"/>
        <s v="Yoann Bagot"/>
        <s v="Cyril Lemoine"/>
        <s v="Stephane Rossetto"/>
        <s v="Rudy Molard"/>
        <s v="Pierre Rolland"/>
        <s v="Thomas Voeckler"/>
        <s v="Bryan Croquard"/>
        <s v="Romain Sicard"/>
        <s v="Cyril Gauthier"/>
        <s v="Romain Guillemos"/>
        <s v="Yannick Martinez"/>
        <s v="Jerome Cousin"/>
        <s v="Perrig Quémeneur"/>
        <s v="Yohann Gene"/>
        <s v="Fabrice Jeandesboz"/>
        <s v="Angelo Tulik"/>
        <s v="Thibaut Pinot"/>
        <s v="Jérémy Roy"/>
        <s v="Arthur Vichot"/>
        <s v="Arnaud Démare"/>
        <s v="William Bonnet"/>
        <s v="Sébastien Chavanel"/>
        <s v="Mickael Delage"/>
        <s v="Alexandre Geniez"/>
        <s v="Matthieu Ladagnous"/>
        <s v="Steve Morabito"/>
        <s v="Anthony Roux"/>
        <s v="Benoit Vaugrenard"/>
        <s v="Brice Feillu"/>
        <s v="Pierrick Fedrigo"/>
        <s v="Eduardo Sepulveda"/>
        <s v="Anthony Delaplace"/>
        <s v="Armindo Fonseca"/>
        <s v="Arnaud Gerard"/>
        <s v="Florian Guillou"/>
        <s v="Pierre-Luc Perichon"/>
        <s v="Frederic Brun"/>
        <s v="Florian Vachon"/>
        <s v="Cesare Benedetti"/>
        <s v="Benoit Jarrier"/>
        <s v="Kees" u="1"/>
        <m u="1"/>
        <s v="Piet" u="1"/>
        <s v="NB" u="1"/>
        <s v="Echt wel" u="1"/>
        <s v="Marcel" u="1"/>
        <s v="test hier" u="1"/>
      </sharedItems>
    </cacheField>
    <cacheField name="ploeg" numFmtId="0">
      <sharedItems/>
    </cacheField>
    <cacheField name="totaal punten" numFmtId="0">
      <sharedItems containsSemiMixedTypes="0" containsString="0" containsNumber="1" containsInteger="1" minValue="0" maxValue="0"/>
    </cacheField>
    <cacheField name="proloog" numFmtId="0">
      <sharedItems containsNonDate="0" containsString="0" containsBlank="1"/>
    </cacheField>
    <cacheField name="etappe 1" numFmtId="0">
      <sharedItems containsNonDate="0" containsString="0" containsBlank="1"/>
    </cacheField>
    <cacheField name="etappe 2" numFmtId="0">
      <sharedItems containsNonDate="0" containsString="0" containsBlank="1"/>
    </cacheField>
    <cacheField name="etappe 3" numFmtId="0">
      <sharedItems containsNonDate="0" containsString="0" containsBlank="1"/>
    </cacheField>
    <cacheField name="etappe 4" numFmtId="0">
      <sharedItems containsNonDate="0" containsString="0" containsBlank="1"/>
    </cacheField>
    <cacheField name="etappe 5" numFmtId="0">
      <sharedItems containsNonDate="0" containsString="0" containsBlank="1"/>
    </cacheField>
    <cacheField name="etappe 6" numFmtId="0">
      <sharedItems containsNonDate="0" containsString="0" containsBlank="1"/>
    </cacheField>
    <cacheField name="etappe 7" numFmtId="0">
      <sharedItems containsNonDate="0" containsString="0" containsBlank="1"/>
    </cacheField>
    <cacheField name="etappe 8" numFmtId="0">
      <sharedItems containsNonDate="0" containsString="0" containsBlank="1"/>
    </cacheField>
    <cacheField name="etappe 9" numFmtId="0">
      <sharedItems containsNonDate="0" containsString="0" containsBlank="1"/>
    </cacheField>
    <cacheField name="etappe 10" numFmtId="0">
      <sharedItems containsNonDate="0" containsString="0" containsBlank="1"/>
    </cacheField>
    <cacheField name="etappe 11" numFmtId="0">
      <sharedItems containsNonDate="0" containsString="0" containsBlank="1"/>
    </cacheField>
    <cacheField name="etappe 12" numFmtId="0">
      <sharedItems containsNonDate="0" containsString="0" containsBlank="1"/>
    </cacheField>
    <cacheField name="etappe 13" numFmtId="0">
      <sharedItems containsNonDate="0" containsString="0" containsBlank="1"/>
    </cacheField>
    <cacheField name="etappe 14" numFmtId="0">
      <sharedItems containsNonDate="0" containsString="0" containsBlank="1"/>
    </cacheField>
    <cacheField name="etappe 15" numFmtId="0">
      <sharedItems containsNonDate="0" containsString="0" containsBlank="1"/>
    </cacheField>
    <cacheField name="etappe 16" numFmtId="0">
      <sharedItems containsNonDate="0" containsString="0" containsBlank="1"/>
    </cacheField>
    <cacheField name="etappe 17" numFmtId="0">
      <sharedItems containsNonDate="0" containsString="0" containsBlank="1"/>
    </cacheField>
    <cacheField name="etappe 18" numFmtId="0">
      <sharedItems containsNonDate="0" containsString="0" containsBlank="1"/>
    </cacheField>
    <cacheField name="etappe 19" numFmtId="0">
      <sharedItems containsNonDate="0" containsString="0" containsBlank="1"/>
    </cacheField>
    <cacheField name="etappe 20" numFmtId="0">
      <sharedItems containsNonDate="0" containsString="0" containsBlank="1"/>
    </cacheField>
    <cacheField name="etappe 21" numFmtId="0">
      <sharedItems containsNonDate="0" containsString="0" containsBlank="1"/>
    </cacheField>
    <cacheField name="ploegenklassement" numFmtId="0">
      <sharedItems containsNonDate="0" containsString="0" containsBlank="1"/>
    </cacheField>
    <cacheField name="groene trui" numFmtId="0">
      <sharedItems containsNonDate="0" containsString="0" containsBlank="1"/>
    </cacheField>
    <cacheField name="bolletjes trui" numFmtId="0">
      <sharedItems containsNonDate="0" containsString="0" containsBlank="1"/>
    </cacheField>
    <cacheField name="witte trui" numFmtId="0">
      <sharedItems containsNonDate="0" containsString="0" containsBlank="1"/>
    </cacheField>
    <cacheField name="gele trui" numFmtId="0">
      <sharedItems containsNonDate="0" containsString="0" containsBlank="1"/>
    </cacheField>
    <cacheField name="uit verborgen" numFmtId="0">
      <sharedItems containsSemiMixedTypes="0" containsString="0" containsNumber="1" containsInteger="1" minValue="0" maxValue="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s v="nvt"/>
    <s v="TESTRIT"/>
    <m/>
    <n v="1"/>
    <m/>
    <m/>
    <m/>
    <m/>
    <m/>
    <m/>
    <m/>
    <m/>
    <m/>
    <m/>
    <m/>
    <m/>
    <m/>
    <m/>
    <m/>
    <n v="1000"/>
    <s v=" "/>
    <s v=" "/>
    <s v=" "/>
    <s v=" "/>
    <s v=" "/>
    <s v=" "/>
    <s v=" "/>
    <s v=" "/>
    <s v=" "/>
    <s v=" "/>
    <s v=" "/>
    <s v=" "/>
    <s v=" "/>
    <s v=" "/>
    <n v="1000"/>
  </r>
  <r>
    <x v="1"/>
    <x v="1"/>
    <m/>
    <m/>
    <m/>
    <n v="2"/>
    <m/>
    <m/>
    <m/>
    <m/>
    <m/>
    <m/>
    <m/>
    <m/>
    <m/>
    <m/>
    <m/>
    <m/>
    <m/>
    <m/>
    <m/>
    <n v="46"/>
    <s v=" "/>
    <s v=" "/>
    <s v=" "/>
    <s v=" "/>
    <s v=" "/>
    <s v=" "/>
    <s v=" "/>
    <s v=" "/>
    <s v=" "/>
    <s v=" "/>
    <s v=" "/>
    <s v=" "/>
    <s v=" "/>
    <s v=" "/>
    <n v="46"/>
  </r>
  <r>
    <x v="2"/>
    <x v="2"/>
    <m/>
    <m/>
    <m/>
    <n v="3"/>
    <m/>
    <m/>
    <m/>
    <m/>
    <m/>
    <m/>
    <m/>
    <m/>
    <m/>
    <m/>
    <m/>
    <m/>
    <m/>
    <m/>
    <m/>
    <n v="30"/>
    <s v=" "/>
    <s v=" "/>
    <s v=" "/>
    <s v=" "/>
    <s v=" "/>
    <s v=" "/>
    <s v=" "/>
    <s v=" "/>
    <s v=" "/>
    <s v=" "/>
    <s v=" "/>
    <s v=" "/>
    <s v=" "/>
    <s v=" "/>
    <n v="3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64">
  <r>
    <x v="0"/>
    <x v="0"/>
    <n v="1"/>
    <m/>
    <n v="1"/>
    <x v="0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1"/>
    <n v="1"/>
    <m/>
    <n v="2"/>
    <x v="1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3"/>
    <x v="2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n v="4"/>
    <x v="3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5"/>
    <x v="4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6"/>
    <x v="5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0"/>
    <n v="1"/>
    <m/>
    <n v="7"/>
    <x v="6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8"/>
    <x v="7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n v="9"/>
    <x v="8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n v="10"/>
    <x v="9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1"/>
    <x v="10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2"/>
    <x v="11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3"/>
    <n v="1"/>
    <m/>
    <n v="13"/>
    <x v="12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n v="14"/>
    <x v="13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5"/>
    <x v="14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6"/>
    <x v="15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7"/>
    <x v="16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8"/>
    <x v="17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9"/>
    <x v="18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20"/>
    <x v="19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1"/>
    <x v="20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2"/>
    <x v="21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3"/>
    <x v="22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4"/>
    <x v="23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0"/>
    <x v="3"/>
    <n v="1"/>
    <m/>
    <n v="25"/>
    <x v="24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3"/>
    <n v="1"/>
    <m/>
    <n v="26"/>
    <x v="25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27"/>
    <x v="26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28"/>
    <x v="27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0"/>
    <n v="1"/>
    <m/>
    <n v="29"/>
    <x v="28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30"/>
    <x v="29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31"/>
    <x v="30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32"/>
    <x v="31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33"/>
    <x v="32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34"/>
    <x v="33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35"/>
    <x v="34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36"/>
    <x v="35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n v="37"/>
    <x v="36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3"/>
    <n v="1"/>
    <m/>
    <n v="38"/>
    <x v="37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n v="39"/>
    <x v="38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40"/>
    <x v="39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41"/>
    <x v="40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42"/>
    <x v="41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43"/>
    <x v="42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44"/>
    <x v="43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45"/>
    <x v="44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46"/>
    <x v="45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47"/>
    <x v="46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48"/>
    <x v="47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0"/>
    <n v="1"/>
    <m/>
    <n v="49"/>
    <x v="48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n v="50"/>
    <x v="49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51"/>
    <x v="50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52"/>
    <x v="51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53"/>
    <x v="52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54"/>
    <x v="53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55"/>
    <x v="54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56"/>
    <x v="52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57"/>
    <x v="55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58"/>
    <x v="56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59"/>
    <x v="57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60"/>
    <x v="58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0"/>
    <x v="3"/>
    <n v="1"/>
    <m/>
    <n v="61"/>
    <x v="59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1"/>
    <n v="1"/>
    <m/>
    <n v="62"/>
    <x v="60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63"/>
    <x v="61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64"/>
    <x v="62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65"/>
    <x v="63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66"/>
    <x v="64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67"/>
    <x v="65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68"/>
    <x v="66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69"/>
    <x v="67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70"/>
    <x v="68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71"/>
    <x v="69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72"/>
    <x v="70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3"/>
    <n v="1"/>
    <m/>
    <n v="73"/>
    <x v="71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74"/>
    <x v="72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75"/>
    <x v="73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76"/>
    <x v="74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77"/>
    <x v="75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78"/>
    <x v="76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79"/>
    <x v="77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80"/>
    <x v="78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81"/>
    <x v="79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82"/>
    <x v="80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83"/>
    <x v="81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84"/>
    <x v="82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3"/>
    <n v="1"/>
    <m/>
    <n v="85"/>
    <x v="83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n v="86"/>
    <x v="84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n v="87"/>
    <x v="85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88"/>
    <x v="86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89"/>
    <x v="87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90"/>
    <x v="88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91"/>
    <x v="89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92"/>
    <x v="90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93"/>
    <x v="91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94"/>
    <x v="92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95"/>
    <x v="93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96"/>
    <x v="94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0"/>
    <n v="1"/>
    <m/>
    <n v="97"/>
    <x v="95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1"/>
    <n v="1"/>
    <m/>
    <n v="98"/>
    <x v="96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0"/>
    <n v="1"/>
    <m/>
    <n v="99"/>
    <x v="97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1"/>
    <n v="1"/>
    <m/>
    <n v="100"/>
    <x v="98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101"/>
    <x v="99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02"/>
    <x v="100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103"/>
    <x v="101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04"/>
    <x v="102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05"/>
    <x v="103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06"/>
    <x v="104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07"/>
    <x v="105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108"/>
    <x v="106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1"/>
    <n v="1"/>
    <m/>
    <n v="109"/>
    <x v="107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0"/>
    <n v="1"/>
    <m/>
    <n v="110"/>
    <x v="108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111"/>
    <x v="109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112"/>
    <x v="110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113"/>
    <x v="111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14"/>
    <x v="112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n v="115"/>
    <x v="113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16"/>
    <x v="114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17"/>
    <x v="115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18"/>
    <x v="116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19"/>
    <x v="117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20"/>
    <x v="118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n v="121"/>
    <x v="119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n v="122"/>
    <x v="120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n v="123"/>
    <x v="121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124"/>
    <x v="122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25"/>
    <x v="123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26"/>
    <x v="124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27"/>
    <x v="125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28"/>
    <x v="126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29"/>
    <x v="127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30"/>
    <x v="128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31"/>
    <x v="129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32"/>
    <x v="130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0"/>
    <x v="0"/>
    <n v="1"/>
    <m/>
    <n v="133"/>
    <x v="131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0"/>
    <n v="1"/>
    <m/>
    <n v="134"/>
    <x v="132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n v="135"/>
    <x v="133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3"/>
    <n v="1"/>
    <m/>
    <n v="136"/>
    <x v="134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n v="137"/>
    <x v="135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138"/>
    <x v="136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139"/>
    <x v="137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2"/>
    <n v="1"/>
    <m/>
    <n v="140"/>
    <x v="138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n v="141"/>
    <x v="139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42"/>
    <x v="140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43"/>
    <x v="141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144"/>
    <x v="142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0"/>
    <x v="0"/>
    <n v="1"/>
    <m/>
    <n v="145"/>
    <x v="143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3"/>
    <n v="1"/>
    <m/>
    <n v="146"/>
    <x v="144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147"/>
    <x v="145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148"/>
    <x v="146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149"/>
    <x v="147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150"/>
    <x v="148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51"/>
    <x v="149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52"/>
    <x v="150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153"/>
    <x v="151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54"/>
    <x v="152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55"/>
    <x v="153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56"/>
    <x v="154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n v="157"/>
    <x v="155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0"/>
    <n v="1"/>
    <m/>
    <n v="158"/>
    <x v="156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59"/>
    <x v="157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60"/>
    <x v="158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61"/>
    <x v="159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62"/>
    <x v="160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63"/>
    <x v="161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64"/>
    <x v="162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65"/>
    <x v="163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66"/>
    <x v="164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67"/>
    <x v="165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68"/>
    <x v="166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1"/>
    <n v="1"/>
    <m/>
    <n v="169"/>
    <x v="167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170"/>
    <x v="168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71"/>
    <x v="169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172"/>
    <x v="170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73"/>
    <x v="171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74"/>
    <x v="172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75"/>
    <x v="173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76"/>
    <x v="174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77"/>
    <x v="175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78"/>
    <x v="176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79"/>
    <x v="177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80"/>
    <x v="178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0"/>
    <x v="3"/>
    <n v="1"/>
    <m/>
    <n v="181"/>
    <x v="179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0"/>
    <x v="3"/>
    <n v="1"/>
    <m/>
    <n v="182"/>
    <x v="180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83"/>
    <x v="181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84"/>
    <x v="182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185"/>
    <x v="183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86"/>
    <x v="184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87"/>
    <x v="185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88"/>
    <x v="186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89"/>
    <x v="187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90"/>
    <x v="188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91"/>
    <x v="189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92"/>
    <x v="190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0"/>
    <n v="1"/>
    <m/>
    <n v="193"/>
    <x v="191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94"/>
    <x v="192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95"/>
    <x v="193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96"/>
    <x v="194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97"/>
    <x v="195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98"/>
    <x v="196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199"/>
    <x v="197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00"/>
    <x v="198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01"/>
    <x v="199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02"/>
    <x v="200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03"/>
    <x v="201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04"/>
    <x v="202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n v="205"/>
    <x v="203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206"/>
    <x v="204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07"/>
    <x v="205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208"/>
    <x v="206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09"/>
    <x v="207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10"/>
    <x v="208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11"/>
    <x v="209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12"/>
    <x v="210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13"/>
    <x v="211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14"/>
    <x v="212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15"/>
    <x v="213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16"/>
    <x v="214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n v="217"/>
    <x v="215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1"/>
    <n v="1"/>
    <m/>
    <n v="218"/>
    <x v="216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19"/>
    <x v="217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20"/>
    <x v="218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21"/>
    <x v="219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22"/>
    <x v="220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23"/>
    <x v="221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24"/>
    <x v="222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25"/>
    <x v="223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26"/>
    <x v="224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27"/>
    <x v="225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28"/>
    <x v="226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0"/>
    <n v="1"/>
    <m/>
    <n v="229"/>
    <x v="227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n v="230"/>
    <x v="228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0"/>
    <n v="1"/>
    <m/>
    <n v="231"/>
    <x v="229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32"/>
    <x v="230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33"/>
    <x v="231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34"/>
    <x v="232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35"/>
    <x v="233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36"/>
    <x v="234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37"/>
    <x v="235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38"/>
    <x v="236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39"/>
    <x v="237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40"/>
    <x v="238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3"/>
    <n v="1"/>
    <m/>
    <n v="241"/>
    <x v="239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42"/>
    <x v="240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43"/>
    <x v="241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44"/>
    <x v="242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45"/>
    <x v="243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46"/>
    <x v="244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47"/>
    <x v="245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48"/>
    <x v="246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49"/>
    <x v="247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50"/>
    <x v="248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51"/>
    <x v="249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52"/>
    <x v="250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53"/>
    <x v="251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54"/>
    <x v="252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55"/>
    <x v="253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56"/>
    <x v="254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57"/>
    <x v="255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58"/>
    <x v="256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59"/>
    <x v="257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60"/>
    <x v="258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61"/>
    <x v="259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62"/>
    <x v="260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63"/>
    <x v="261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n v="264"/>
    <x v="262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Draaitabel1" cacheId="0" applyNumberFormats="0" applyBorderFormats="0" applyFontFormats="0" applyPatternFormats="0" applyAlignmentFormats="0" applyWidthHeightFormats="1" dataCaption="Gegevens" updatedVersion="3" showMemberPropertyTips="0" useAutoFormatting="1" itemPrintTitles="1" createdVersion="1" indent="0" compact="0" compactData="0" gridDropZones="1">
  <location ref="B3:D8" firstHeaderRow="2" firstDataRow="2" firstDataCol="2"/>
  <pivotFields count="37">
    <pivotField axis="axisRow" compact="0" numFmtId="164" outline="0" subtotalTop="0" showAll="0" includeNewItemsInFilter="1" defaultSubtotal="0">
      <items count="3">
        <item x="0"/>
        <item x="1"/>
        <item x="2"/>
      </items>
    </pivotField>
    <pivotField axis="axisRow" compact="0" outline="0" subtotalTop="0" showAll="0" includeNewItemsInFilter="1">
      <items count="5">
        <item x="0"/>
        <item x="1"/>
        <item m="1" x="3"/>
        <item x="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 defaultSubtotal="0"/>
  </pivotFields>
  <rowFields count="2">
    <field x="0"/>
    <field x="1"/>
  </rowFields>
  <rowItems count="4">
    <i>
      <x/>
      <x/>
    </i>
    <i>
      <x v="1"/>
      <x v="1"/>
    </i>
    <i>
      <x v="2"/>
      <x v="3"/>
    </i>
    <i t="grand">
      <x/>
    </i>
  </rowItems>
  <colItems count="1">
    <i/>
  </colItems>
  <dataFields count="1">
    <dataField name="Som van totaal" fld="36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Draaitabel2" cacheId="1" dataOnRows="1" applyNumberFormats="0" applyBorderFormats="0" applyFontFormats="0" applyPatternFormats="0" applyAlignmentFormats="0" applyWidthHeightFormats="1" dataCaption="Gegevens" updatedVersion="3" minRefreshableVersion="3" showMemberPropertyTips="0" useAutoFormatting="1" itemPrintTitles="1" createdVersion="3" indent="0" compact="0" compactData="0" gridDropZones="1">
  <location ref="B4:H269" firstHeaderRow="2" firstDataRow="2" firstDataCol="1" rowPageCount="2" colPageCount="1"/>
  <pivotFields count="36">
    <pivotField axis="axisPage" compact="0" outline="0" subtotalTop="0" multipleItemSelectionAllowed="1" showAll="0" includeNewItemsInFilter="1" sortType="descending" defaultSubtotal="0">
      <items count="7">
        <item x="1"/>
        <item x="0"/>
        <item x="3"/>
        <item x="2"/>
        <item m="1" x="4"/>
        <item m="1" x="5"/>
        <item m="1" x="6"/>
      </items>
    </pivotField>
    <pivotField axis="axisPage" compact="0" outline="0" subtotalTop="0" multipleItemSelectionAllowed="1" showAll="0" includeNewItemsInFilter="1" sortType="ascending">
      <items count="8">
        <item m="1" x="6"/>
        <item m="1" x="5"/>
        <item sd="0" m="1" x="4"/>
        <item x="3"/>
        <item x="0"/>
        <item x="1"/>
        <item x="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axis="axisRow" compact="0" outline="0" subtotalTop="0" showAll="0" includeNewItemsInFilter="1">
      <items count="271">
        <item m="1" x="267"/>
        <item m="1" x="263"/>
        <item m="1" x="268"/>
        <item m="1" x="266"/>
        <item m="1" x="265"/>
        <item m="1" x="269"/>
        <item m="1" x="26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5"/>
  </rowFields>
  <rowItems count="264"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 t="grand">
      <x/>
    </i>
  </rowItems>
  <colItems count="1">
    <i/>
  </colItems>
  <pageFields count="2">
    <pageField fld="0" hier="-1"/>
    <pageField fld="1" hier="-1"/>
  </pageFields>
  <formats count="1">
    <format dxfId="3">
      <pivotArea type="all" dataOnly="0" outline="0" fieldPosition="0"/>
    </format>
  </formats>
  <pivotTableStyleInfo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rennerstabel" displayName="rennerstabel" ref="B2:AK267" totalsRowShown="0" headerRowDxfId="29">
  <autoFilter ref="B2:AK267">
    <filterColumn colId="0"/>
    <filterColumn colId="1"/>
    <filterColumn colId="2"/>
    <filterColumn colId="3"/>
    <filterColumn colId="7"/>
    <filterColumn colId="8"/>
    <filterColumn colId="9"/>
    <filterColumn colId="10"/>
    <filterColumn colId="11"/>
    <filterColumn colId="12"/>
    <filterColumn colId="13"/>
    <filterColumn colId="14"/>
    <filterColumn colId="15"/>
    <filterColumn colId="16"/>
    <filterColumn colId="17"/>
    <filterColumn colId="18"/>
    <filterColumn colId="19"/>
    <filterColumn colId="20"/>
    <filterColumn colId="21"/>
    <filterColumn colId="22"/>
    <filterColumn colId="23"/>
    <filterColumn colId="24"/>
    <filterColumn colId="25"/>
    <filterColumn colId="26"/>
    <filterColumn colId="27"/>
    <filterColumn colId="28"/>
    <filterColumn colId="29"/>
    <filterColumn colId="30"/>
    <filterColumn colId="31"/>
    <filterColumn colId="32"/>
    <filterColumn colId="33"/>
    <filterColumn colId="34"/>
    <filterColumn colId="35"/>
  </autoFilter>
  <sortState ref="B3:AJ152">
    <sortCondition ref="F2:F152"/>
  </sortState>
  <tableColumns count="36">
    <tableColumn id="5" name="eind klassement"/>
    <tableColumn id="6" name="dagsucces"/>
    <tableColumn id="8" name="afvallers" dataDxfId="28">
      <calculatedColumnFormula>IF(E3="uit",0,1)</calculatedColumnFormula>
    </tableColumn>
    <tableColumn id="7" name="uit"/>
    <tableColumn id="1" name="fictieve rugnr"/>
    <tableColumn id="2" name="renner"/>
    <tableColumn id="3" name="ploeg"/>
    <tableColumn id="4" name="totaal punten" dataDxfId="27">
      <calculatedColumnFormula>SUM(J3:AJ3)*D3</calculatedColumnFormula>
    </tableColumn>
    <tableColumn id="9" name="proloog"/>
    <tableColumn id="10" name="etappe 1"/>
    <tableColumn id="11" name="etappe 2"/>
    <tableColumn id="12" name="etappe 3"/>
    <tableColumn id="13" name="etappe 4"/>
    <tableColumn id="14" name="etappe 5"/>
    <tableColumn id="15" name="etappe 6"/>
    <tableColumn id="16" name="etappe 7"/>
    <tableColumn id="17" name="etappe 8"/>
    <tableColumn id="18" name="etappe 9"/>
    <tableColumn id="19" name="etappe 10"/>
    <tableColumn id="20" name="etappe 11"/>
    <tableColumn id="21" name="etappe 12"/>
    <tableColumn id="22" name="etappe 13"/>
    <tableColumn id="23" name="etappe 14"/>
    <tableColumn id="24" name="etappe 15"/>
    <tableColumn id="25" name="etappe 16"/>
    <tableColumn id="26" name="etappe 17"/>
    <tableColumn id="27" name="etappe 18"/>
    <tableColumn id="28" name="etappe 19"/>
    <tableColumn id="29" name="etappe 20"/>
    <tableColumn id="30" name="etappe 21"/>
    <tableColumn id="31" name="ploegenklassement"/>
    <tableColumn id="32" name="groene trui"/>
    <tableColumn id="33" name="bolletjes trui"/>
    <tableColumn id="34" name="witte trui"/>
    <tableColumn id="35" name="gele trui"/>
    <tableColumn id="36" name="uit verborgen" dataDxfId="26">
      <calculatedColumnFormula>E3</calculatedColumnFormula>
    </tableColumn>
  </tableColumns>
  <tableStyleInfo name="TableStyleMedium22" showFirstColumn="0" showLastColumn="0" showRowStripes="1" showColumnStripes="0"/>
</table>
</file>

<file path=xl/tables/table2.xml><?xml version="1.0" encoding="utf-8"?>
<table xmlns="http://schemas.openxmlformats.org/spreadsheetml/2006/main" id="2" name="deelnemers" displayName="deelnemers" ref="A1:AK4" totalsRowShown="0" headerRowDxfId="21" tableBorderDxfId="20">
  <autoFilter ref="A1:AK4"/>
  <tableColumns count="37">
    <tableColumn id="1" name="Deelname nr :" dataDxfId="19"/>
    <tableColumn id="2" name="Deelnemer :" dataCellStyle="Standaard"/>
    <tableColumn id="3" name="Introduce van" dataCellStyle="Standaard"/>
    <tableColumn id="4" name="Team :" dataCellStyle="Standaard"/>
    <tableColumn id="5" name="renners"/>
    <tableColumn id="6" name="kopman"/>
    <tableColumn id="7" name="renner 2"/>
    <tableColumn id="8" name="renner 3"/>
    <tableColumn id="9" name="renner 4"/>
    <tableColumn id="10" name="renner 5"/>
    <tableColumn id="11" name="renner 6"/>
    <tableColumn id="12" name="renner 7"/>
    <tableColumn id="13" name="renner 8"/>
    <tableColumn id="14" name="renner 9"/>
    <tableColumn id="15" name="renner 10"/>
    <tableColumn id="16" name="renner 11"/>
    <tableColumn id="17" name="renner 12"/>
    <tableColumn id="18" name="renner 13"/>
    <tableColumn id="19" name="renner 14"/>
    <tableColumn id="20" name="renner 15"/>
    <tableColumn id="21" name="punten"/>
    <tableColumn id="22" name="punten r1">
      <calculatedColumnFormula>IF($F2=""," ",VLOOKUP($F2,rennerstabel!F:I,4,FALSE))*2</calculatedColumnFormula>
    </tableColumn>
    <tableColumn id="23" name="punten r2" dataDxfId="18">
      <calculatedColumnFormula>IF($G2=""," ",VLOOKUP($G2,rennerstabel!F:I,4,FALSE))</calculatedColumnFormula>
    </tableColumn>
    <tableColumn id="24" name="punten r3" dataDxfId="17">
      <calculatedColumnFormula>IF($H2=""," ",VLOOKUP($H2,rennerstabel!F:I,4,FALSE))</calculatedColumnFormula>
    </tableColumn>
    <tableColumn id="25" name="punten r4" dataDxfId="16">
      <calculatedColumnFormula>IF($I2=""," ",VLOOKUP($I2,rennerstabel!F:I,4,FALSE))</calculatedColumnFormula>
    </tableColumn>
    <tableColumn id="26" name="punten r5" dataDxfId="15">
      <calculatedColumnFormula>IF($J2=""," ",VLOOKUP($J2,rennerstabel!F:I,4,FALSE))</calculatedColumnFormula>
    </tableColumn>
    <tableColumn id="27" name="punten r6" dataDxfId="14">
      <calculatedColumnFormula>IF($K2=""," ",VLOOKUP($K2,rennerstabel!F:I,4,FALSE))</calculatedColumnFormula>
    </tableColumn>
    <tableColumn id="28" name="punten r7" dataDxfId="13">
      <calculatedColumnFormula>IF($L2=""," ",VLOOKUP($L2,rennerstabel!F:I,4,FALSE))</calculatedColumnFormula>
    </tableColumn>
    <tableColumn id="29" name="punten r8" dataDxfId="12">
      <calculatedColumnFormula>IF($M2=""," ",VLOOKUP($M2,rennerstabel!F:I,4,FALSE))</calculatedColumnFormula>
    </tableColumn>
    <tableColumn id="30" name="punten r9" dataDxfId="11">
      <calculatedColumnFormula>IF($N2=""," ",VLOOKUP($N2,rennerstabel!F:I,4,FALSE))</calculatedColumnFormula>
    </tableColumn>
    <tableColumn id="31" name="punten r10" dataDxfId="10">
      <calculatedColumnFormula>IF($O2=""," ",VLOOKUP($O2,rennerstabel!F:I,4,FALSE))</calculatedColumnFormula>
    </tableColumn>
    <tableColumn id="32" name="punten r11" dataDxfId="9">
      <calculatedColumnFormula>IF($P2=""," ",VLOOKUP($P2,rennerstabel!F:I,4,FALSE))</calculatedColumnFormula>
    </tableColumn>
    <tableColumn id="33" name="punten r12" dataDxfId="8">
      <calculatedColumnFormula>IF($Q2=""," ",VLOOKUP($Q2,rennerstabel!F:I,4,FALSE))</calculatedColumnFormula>
    </tableColumn>
    <tableColumn id="34" name="punten r13" dataDxfId="7">
      <calculatedColumnFormula>IF($R2=""," ",VLOOKUP($R2,rennerstabel!F:I,4,FALSE))</calculatedColumnFormula>
    </tableColumn>
    <tableColumn id="35" name="punten r14" dataDxfId="6">
      <calculatedColumnFormula>IF($S2=""," ",VLOOKUP($S2,rennerstabel!F:I,4,FALSE))</calculatedColumnFormula>
    </tableColumn>
    <tableColumn id="36" name="punten r15" dataDxfId="5">
      <calculatedColumnFormula>IF($T2=""," ",VLOOKUP($T2,rennerstabel!F:I,4,FALSE))</calculatedColumnFormula>
    </tableColumn>
    <tableColumn id="37" name="totaal" dataDxfId="4">
      <calculatedColumnFormula>SUM(V2:AJ2)</calculatedColumnFormula>
    </tableColumn>
  </tableColumns>
  <tableStyleInfo name="TableStyleMedium24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K267"/>
  <sheetViews>
    <sheetView topLeftCell="B207" workbookViewId="0">
      <selection activeCell="E221" sqref="E221"/>
    </sheetView>
  </sheetViews>
  <sheetFormatPr defaultColWidth="0" defaultRowHeight="15" zeroHeight="1"/>
  <cols>
    <col min="1" max="1" width="9.140625" hidden="1" customWidth="1"/>
    <col min="2" max="3" width="4.7109375" customWidth="1"/>
    <col min="4" max="4" width="6.5703125" hidden="1" customWidth="1"/>
    <col min="5" max="5" width="4.7109375" customWidth="1"/>
    <col min="6" max="6" width="5.7109375" customWidth="1"/>
    <col min="7" max="7" width="27.85546875" bestFit="1" customWidth="1"/>
    <col min="8" max="8" width="27.140625" bestFit="1" customWidth="1"/>
    <col min="9" max="9" width="6.5703125" style="55" bestFit="1" customWidth="1"/>
    <col min="10" max="36" width="4.85546875" customWidth="1"/>
    <col min="37" max="37" width="9.140625" hidden="1" customWidth="1"/>
    <col min="38" max="16384" width="9.140625" hidden="1"/>
  </cols>
  <sheetData>
    <row r="1" spans="2:37" hidden="1">
      <c r="I1" s="26"/>
    </row>
    <row r="2" spans="2:37" ht="86.25" customHeight="1">
      <c r="B2" s="56" t="s">
        <v>3</v>
      </c>
      <c r="C2" s="56" t="s">
        <v>4</v>
      </c>
      <c r="D2" s="1" t="s">
        <v>6</v>
      </c>
      <c r="E2" s="57" t="s">
        <v>5</v>
      </c>
      <c r="F2" s="57" t="s">
        <v>376</v>
      </c>
      <c r="G2" s="57" t="s">
        <v>0</v>
      </c>
      <c r="H2" s="57" t="s">
        <v>1</v>
      </c>
      <c r="I2" s="58" t="s">
        <v>2</v>
      </c>
      <c r="J2" s="57" t="s">
        <v>7</v>
      </c>
      <c r="K2" s="57" t="s">
        <v>8</v>
      </c>
      <c r="L2" s="57" t="s">
        <v>9</v>
      </c>
      <c r="M2" s="57" t="s">
        <v>10</v>
      </c>
      <c r="N2" s="57" t="s">
        <v>11</v>
      </c>
      <c r="O2" s="57" t="s">
        <v>12</v>
      </c>
      <c r="P2" s="57" t="s">
        <v>13</v>
      </c>
      <c r="Q2" s="57" t="s">
        <v>14</v>
      </c>
      <c r="R2" s="57" t="s">
        <v>15</v>
      </c>
      <c r="S2" s="57" t="s">
        <v>16</v>
      </c>
      <c r="T2" s="57" t="s">
        <v>17</v>
      </c>
      <c r="U2" s="57" t="s">
        <v>18</v>
      </c>
      <c r="V2" s="57" t="s">
        <v>19</v>
      </c>
      <c r="W2" s="57" t="s">
        <v>20</v>
      </c>
      <c r="X2" s="57" t="s">
        <v>21</v>
      </c>
      <c r="Y2" s="57" t="s">
        <v>22</v>
      </c>
      <c r="Z2" s="57" t="s">
        <v>23</v>
      </c>
      <c r="AA2" s="57" t="s">
        <v>24</v>
      </c>
      <c r="AB2" s="57" t="s">
        <v>25</v>
      </c>
      <c r="AC2" s="57" t="s">
        <v>26</v>
      </c>
      <c r="AD2" s="57" t="s">
        <v>27</v>
      </c>
      <c r="AE2" s="57" t="s">
        <v>28</v>
      </c>
      <c r="AF2" s="57" t="s">
        <v>29</v>
      </c>
      <c r="AG2" s="57" t="s">
        <v>30</v>
      </c>
      <c r="AH2" s="57" t="s">
        <v>31</v>
      </c>
      <c r="AI2" s="57" t="s">
        <v>32</v>
      </c>
      <c r="AJ2" s="57" t="s">
        <v>33</v>
      </c>
      <c r="AK2" s="1" t="s">
        <v>47</v>
      </c>
    </row>
    <row r="3" spans="2:37">
      <c r="B3" s="32" t="s">
        <v>87</v>
      </c>
      <c r="C3" s="32" t="s">
        <v>88</v>
      </c>
      <c r="D3" s="2">
        <f t="shared" ref="D3:D66" si="0">IF(E3="uit",0,1)</f>
        <v>1</v>
      </c>
      <c r="E3" s="32"/>
      <c r="F3" s="32">
        <v>1</v>
      </c>
      <c r="G3" s="82" t="s">
        <v>89</v>
      </c>
      <c r="H3" s="32" t="s">
        <v>90</v>
      </c>
      <c r="I3" s="27">
        <f t="shared" ref="I3:I34" si="1">SUM(J3:AJ3)*D3</f>
        <v>0</v>
      </c>
      <c r="AK3" s="2">
        <f t="shared" ref="AK3:AK34" si="2">E3</f>
        <v>0</v>
      </c>
    </row>
    <row r="4" spans="2:37">
      <c r="B4" s="32"/>
      <c r="C4" s="32" t="s">
        <v>87</v>
      </c>
      <c r="D4" s="2">
        <f t="shared" si="0"/>
        <v>1</v>
      </c>
      <c r="E4" s="32"/>
      <c r="F4" s="32">
        <v>2</v>
      </c>
      <c r="G4" s="82" t="s">
        <v>91</v>
      </c>
      <c r="H4" s="32" t="s">
        <v>90</v>
      </c>
      <c r="I4" s="27">
        <f t="shared" si="1"/>
        <v>0</v>
      </c>
      <c r="AK4" s="2">
        <f t="shared" si="2"/>
        <v>0</v>
      </c>
    </row>
    <row r="5" spans="2:37">
      <c r="B5" s="32"/>
      <c r="C5" s="32"/>
      <c r="D5" s="2">
        <f t="shared" si="0"/>
        <v>1</v>
      </c>
      <c r="E5" s="32"/>
      <c r="F5" s="32">
        <v>3</v>
      </c>
      <c r="G5" s="82" t="s">
        <v>92</v>
      </c>
      <c r="H5" s="32" t="s">
        <v>90</v>
      </c>
      <c r="I5" s="27">
        <f t="shared" si="1"/>
        <v>0</v>
      </c>
      <c r="AK5" s="2">
        <f t="shared" si="2"/>
        <v>0</v>
      </c>
    </row>
    <row r="6" spans="2:37">
      <c r="B6" s="32" t="s">
        <v>93</v>
      </c>
      <c r="C6" s="32" t="s">
        <v>93</v>
      </c>
      <c r="D6" s="2">
        <f t="shared" si="0"/>
        <v>1</v>
      </c>
      <c r="E6" s="32"/>
      <c r="F6" s="32">
        <v>4</v>
      </c>
      <c r="G6" s="82" t="s">
        <v>94</v>
      </c>
      <c r="H6" s="32" t="s">
        <v>90</v>
      </c>
      <c r="I6" s="27">
        <f t="shared" si="1"/>
        <v>0</v>
      </c>
      <c r="AK6" s="2">
        <f t="shared" si="2"/>
        <v>0</v>
      </c>
    </row>
    <row r="7" spans="2:37">
      <c r="B7" s="32"/>
      <c r="C7" s="32"/>
      <c r="D7" s="2">
        <f t="shared" si="0"/>
        <v>1</v>
      </c>
      <c r="E7" s="32"/>
      <c r="F7" s="32">
        <v>5</v>
      </c>
      <c r="G7" s="82" t="s">
        <v>95</v>
      </c>
      <c r="H7" s="32" t="s">
        <v>90</v>
      </c>
      <c r="I7" s="27">
        <f t="shared" si="1"/>
        <v>0</v>
      </c>
      <c r="AK7" s="2">
        <f t="shared" si="2"/>
        <v>0</v>
      </c>
    </row>
    <row r="8" spans="2:37">
      <c r="B8" s="32"/>
      <c r="C8" s="32"/>
      <c r="D8" s="2">
        <f t="shared" si="0"/>
        <v>1</v>
      </c>
      <c r="E8" s="32"/>
      <c r="F8" s="32">
        <v>6</v>
      </c>
      <c r="G8" s="82" t="s">
        <v>96</v>
      </c>
      <c r="H8" s="32" t="s">
        <v>90</v>
      </c>
      <c r="I8" s="27">
        <f t="shared" si="1"/>
        <v>0</v>
      </c>
      <c r="AK8" s="2">
        <f t="shared" si="2"/>
        <v>0</v>
      </c>
    </row>
    <row r="9" spans="2:37">
      <c r="B9" s="32"/>
      <c r="C9" s="32" t="s">
        <v>88</v>
      </c>
      <c r="D9" s="2">
        <f t="shared" si="0"/>
        <v>1</v>
      </c>
      <c r="E9" s="32"/>
      <c r="F9" s="32">
        <v>7</v>
      </c>
      <c r="G9" s="82" t="s">
        <v>97</v>
      </c>
      <c r="H9" s="32" t="s">
        <v>90</v>
      </c>
      <c r="I9" s="27">
        <f t="shared" si="1"/>
        <v>0</v>
      </c>
      <c r="AK9" s="2">
        <f t="shared" si="2"/>
        <v>0</v>
      </c>
    </row>
    <row r="10" spans="2:37">
      <c r="B10" s="32"/>
      <c r="C10" s="32"/>
      <c r="D10" s="2">
        <f t="shared" si="0"/>
        <v>1</v>
      </c>
      <c r="E10" s="32"/>
      <c r="F10" s="32">
        <v>8</v>
      </c>
      <c r="G10" s="82" t="s">
        <v>98</v>
      </c>
      <c r="H10" s="32" t="s">
        <v>90</v>
      </c>
      <c r="I10" s="27">
        <f t="shared" si="1"/>
        <v>0</v>
      </c>
      <c r="AK10" s="2">
        <f t="shared" si="2"/>
        <v>0</v>
      </c>
    </row>
    <row r="11" spans="2:37">
      <c r="B11" s="32" t="s">
        <v>93</v>
      </c>
      <c r="C11" s="32" t="s">
        <v>93</v>
      </c>
      <c r="D11" s="2">
        <f t="shared" si="0"/>
        <v>1</v>
      </c>
      <c r="E11" s="32"/>
      <c r="F11" s="32">
        <v>9</v>
      </c>
      <c r="G11" s="82" t="s">
        <v>99</v>
      </c>
      <c r="H11" s="32" t="s">
        <v>90</v>
      </c>
      <c r="I11" s="27">
        <f t="shared" si="1"/>
        <v>0</v>
      </c>
      <c r="AK11" s="2">
        <f t="shared" si="2"/>
        <v>0</v>
      </c>
    </row>
    <row r="12" spans="2:37">
      <c r="B12" s="32" t="s">
        <v>93</v>
      </c>
      <c r="C12" s="32" t="s">
        <v>93</v>
      </c>
      <c r="D12" s="2">
        <f t="shared" si="0"/>
        <v>1</v>
      </c>
      <c r="E12" s="32"/>
      <c r="F12" s="32">
        <v>10</v>
      </c>
      <c r="G12" s="82" t="s">
        <v>100</v>
      </c>
      <c r="H12" s="32" t="s">
        <v>90</v>
      </c>
      <c r="I12" s="27">
        <f t="shared" si="1"/>
        <v>0</v>
      </c>
      <c r="AK12" s="2">
        <f t="shared" si="2"/>
        <v>0</v>
      </c>
    </row>
    <row r="13" spans="2:37">
      <c r="B13" s="32"/>
      <c r="C13" s="32"/>
      <c r="D13" s="2">
        <f t="shared" si="0"/>
        <v>1</v>
      </c>
      <c r="E13" s="32"/>
      <c r="F13" s="32">
        <v>11</v>
      </c>
      <c r="G13" s="82" t="s">
        <v>101</v>
      </c>
      <c r="H13" s="32" t="s">
        <v>90</v>
      </c>
      <c r="I13" s="27">
        <f t="shared" si="1"/>
        <v>0</v>
      </c>
      <c r="AK13" s="2">
        <f t="shared" si="2"/>
        <v>0</v>
      </c>
    </row>
    <row r="14" spans="2:37">
      <c r="B14" s="32"/>
      <c r="C14" s="32"/>
      <c r="D14" s="2">
        <f t="shared" si="0"/>
        <v>1</v>
      </c>
      <c r="E14" s="32"/>
      <c r="F14" s="32">
        <v>12</v>
      </c>
      <c r="G14" s="82" t="s">
        <v>102</v>
      </c>
      <c r="H14" s="32" t="s">
        <v>90</v>
      </c>
      <c r="I14" s="27">
        <f t="shared" si="1"/>
        <v>0</v>
      </c>
      <c r="AK14" s="2">
        <f t="shared" si="2"/>
        <v>0</v>
      </c>
    </row>
    <row r="15" spans="2:37">
      <c r="B15" s="32" t="s">
        <v>88</v>
      </c>
      <c r="C15" s="32" t="s">
        <v>93</v>
      </c>
      <c r="D15" s="2">
        <f t="shared" si="0"/>
        <v>1</v>
      </c>
      <c r="E15" s="32"/>
      <c r="F15" s="32">
        <v>13</v>
      </c>
      <c r="G15" s="82" t="s">
        <v>103</v>
      </c>
      <c r="H15" s="32" t="s">
        <v>104</v>
      </c>
      <c r="I15" s="27">
        <f t="shared" si="1"/>
        <v>0</v>
      </c>
      <c r="AK15" s="2">
        <f t="shared" si="2"/>
        <v>0</v>
      </c>
    </row>
    <row r="16" spans="2:37">
      <c r="B16" s="32" t="s">
        <v>93</v>
      </c>
      <c r="C16" s="32" t="s">
        <v>93</v>
      </c>
      <c r="D16" s="2">
        <f t="shared" si="0"/>
        <v>1</v>
      </c>
      <c r="E16" s="32"/>
      <c r="F16" s="32">
        <v>14</v>
      </c>
      <c r="G16" s="82" t="s">
        <v>105</v>
      </c>
      <c r="H16" s="32" t="s">
        <v>104</v>
      </c>
      <c r="I16" s="27">
        <f t="shared" si="1"/>
        <v>0</v>
      </c>
      <c r="AK16" s="2">
        <f t="shared" si="2"/>
        <v>0</v>
      </c>
    </row>
    <row r="17" spans="2:37">
      <c r="B17" s="32"/>
      <c r="C17" s="32"/>
      <c r="D17" s="2">
        <f t="shared" si="0"/>
        <v>1</v>
      </c>
      <c r="E17" s="32"/>
      <c r="F17" s="32">
        <v>15</v>
      </c>
      <c r="G17" s="82" t="s">
        <v>106</v>
      </c>
      <c r="H17" s="32" t="s">
        <v>104</v>
      </c>
      <c r="I17" s="27">
        <f t="shared" si="1"/>
        <v>0</v>
      </c>
      <c r="AK17" s="2">
        <f t="shared" si="2"/>
        <v>0</v>
      </c>
    </row>
    <row r="18" spans="2:37">
      <c r="B18" s="32"/>
      <c r="C18" s="32"/>
      <c r="D18" s="2">
        <f t="shared" si="0"/>
        <v>1</v>
      </c>
      <c r="E18" s="32"/>
      <c r="F18" s="32">
        <v>16</v>
      </c>
      <c r="G18" s="82" t="s">
        <v>107</v>
      </c>
      <c r="H18" s="32" t="s">
        <v>104</v>
      </c>
      <c r="I18" s="27">
        <f t="shared" si="1"/>
        <v>0</v>
      </c>
      <c r="AK18" s="2">
        <f t="shared" si="2"/>
        <v>0</v>
      </c>
    </row>
    <row r="19" spans="2:37">
      <c r="B19" s="32"/>
      <c r="C19" s="32"/>
      <c r="D19" s="2">
        <f t="shared" si="0"/>
        <v>1</v>
      </c>
      <c r="E19" s="32"/>
      <c r="F19" s="32">
        <v>17</v>
      </c>
      <c r="G19" s="82" t="s">
        <v>108</v>
      </c>
      <c r="H19" s="32" t="s">
        <v>104</v>
      </c>
      <c r="I19" s="27">
        <f t="shared" si="1"/>
        <v>0</v>
      </c>
      <c r="AK19" s="2">
        <f t="shared" si="2"/>
        <v>0</v>
      </c>
    </row>
    <row r="20" spans="2:37">
      <c r="B20" s="32"/>
      <c r="C20" s="32"/>
      <c r="D20" s="2">
        <f t="shared" si="0"/>
        <v>1</v>
      </c>
      <c r="E20" s="32"/>
      <c r="F20" s="32">
        <v>18</v>
      </c>
      <c r="G20" s="82" t="s">
        <v>109</v>
      </c>
      <c r="H20" s="32" t="s">
        <v>104</v>
      </c>
      <c r="I20" s="27">
        <f t="shared" si="1"/>
        <v>0</v>
      </c>
      <c r="AK20" s="2">
        <f t="shared" si="2"/>
        <v>0</v>
      </c>
    </row>
    <row r="21" spans="2:37">
      <c r="B21" s="32"/>
      <c r="C21" s="32"/>
      <c r="D21" s="2">
        <f t="shared" si="0"/>
        <v>1</v>
      </c>
      <c r="E21" s="32"/>
      <c r="F21" s="32">
        <v>19</v>
      </c>
      <c r="G21" s="82" t="s">
        <v>110</v>
      </c>
      <c r="H21" s="32" t="s">
        <v>104</v>
      </c>
      <c r="I21" s="27">
        <f t="shared" si="1"/>
        <v>0</v>
      </c>
      <c r="AK21" s="2">
        <f t="shared" si="2"/>
        <v>0</v>
      </c>
    </row>
    <row r="22" spans="2:37">
      <c r="B22" s="32"/>
      <c r="C22" s="32" t="s">
        <v>93</v>
      </c>
      <c r="D22" s="2">
        <f t="shared" si="0"/>
        <v>1</v>
      </c>
      <c r="E22" s="32"/>
      <c r="F22" s="32">
        <v>20</v>
      </c>
      <c r="G22" s="82" t="s">
        <v>111</v>
      </c>
      <c r="H22" s="32" t="s">
        <v>104</v>
      </c>
      <c r="I22" s="27">
        <f t="shared" si="1"/>
        <v>0</v>
      </c>
      <c r="AK22" s="2">
        <f t="shared" si="2"/>
        <v>0</v>
      </c>
    </row>
    <row r="23" spans="2:37">
      <c r="B23" s="32"/>
      <c r="C23" s="32"/>
      <c r="D23" s="2">
        <f t="shared" si="0"/>
        <v>1</v>
      </c>
      <c r="E23" s="32"/>
      <c r="F23" s="32">
        <v>21</v>
      </c>
      <c r="G23" s="82" t="s">
        <v>112</v>
      </c>
      <c r="H23" s="32" t="s">
        <v>104</v>
      </c>
      <c r="I23" s="27">
        <f t="shared" si="1"/>
        <v>0</v>
      </c>
      <c r="AK23" s="2">
        <f t="shared" si="2"/>
        <v>0</v>
      </c>
    </row>
    <row r="24" spans="2:37">
      <c r="B24" s="32"/>
      <c r="C24" s="32"/>
      <c r="D24" s="2">
        <f t="shared" si="0"/>
        <v>1</v>
      </c>
      <c r="E24" s="32"/>
      <c r="F24" s="32">
        <v>22</v>
      </c>
      <c r="G24" s="82" t="s">
        <v>113</v>
      </c>
      <c r="H24" s="32" t="s">
        <v>104</v>
      </c>
      <c r="I24" s="27">
        <f t="shared" si="1"/>
        <v>0</v>
      </c>
      <c r="AK24" s="2">
        <f t="shared" si="2"/>
        <v>0</v>
      </c>
    </row>
    <row r="25" spans="2:37">
      <c r="B25" s="32"/>
      <c r="C25" s="32"/>
      <c r="D25" s="2">
        <f t="shared" si="0"/>
        <v>1</v>
      </c>
      <c r="E25" s="32"/>
      <c r="F25" s="32">
        <v>23</v>
      </c>
      <c r="G25" s="82" t="s">
        <v>114</v>
      </c>
      <c r="H25" s="32" t="s">
        <v>104</v>
      </c>
      <c r="I25" s="27">
        <f t="shared" si="1"/>
        <v>0</v>
      </c>
      <c r="AK25" s="2">
        <f t="shared" si="2"/>
        <v>0</v>
      </c>
    </row>
    <row r="26" spans="2:37">
      <c r="B26" s="32"/>
      <c r="C26" s="32"/>
      <c r="D26" s="2">
        <f t="shared" si="0"/>
        <v>1</v>
      </c>
      <c r="E26" s="32"/>
      <c r="F26" s="32">
        <v>24</v>
      </c>
      <c r="G26" s="82" t="s">
        <v>115</v>
      </c>
      <c r="H26" s="32" t="s">
        <v>104</v>
      </c>
      <c r="I26" s="27">
        <f t="shared" si="1"/>
        <v>0</v>
      </c>
      <c r="AK26" s="2">
        <f t="shared" si="2"/>
        <v>0</v>
      </c>
    </row>
    <row r="27" spans="2:37">
      <c r="B27" s="32" t="s">
        <v>87</v>
      </c>
      <c r="C27" s="32" t="s">
        <v>93</v>
      </c>
      <c r="D27" s="2">
        <f t="shared" si="0"/>
        <v>1</v>
      </c>
      <c r="E27" s="32"/>
      <c r="F27" s="32">
        <v>25</v>
      </c>
      <c r="G27" s="82" t="s">
        <v>116</v>
      </c>
      <c r="H27" s="32" t="s">
        <v>117</v>
      </c>
      <c r="I27" s="27">
        <f t="shared" si="1"/>
        <v>0</v>
      </c>
      <c r="AK27" s="2">
        <f t="shared" si="2"/>
        <v>0</v>
      </c>
    </row>
    <row r="28" spans="2:37">
      <c r="B28" s="32" t="s">
        <v>88</v>
      </c>
      <c r="C28" s="32" t="s">
        <v>93</v>
      </c>
      <c r="D28" s="2">
        <f t="shared" si="0"/>
        <v>1</v>
      </c>
      <c r="E28" s="32"/>
      <c r="F28" s="32">
        <v>26</v>
      </c>
      <c r="G28" s="82" t="s">
        <v>118</v>
      </c>
      <c r="H28" s="32" t="s">
        <v>117</v>
      </c>
      <c r="I28" s="27">
        <f t="shared" si="1"/>
        <v>0</v>
      </c>
      <c r="AK28" s="2">
        <f t="shared" si="2"/>
        <v>0</v>
      </c>
    </row>
    <row r="29" spans="2:37">
      <c r="B29" s="32"/>
      <c r="C29" s="32" t="s">
        <v>93</v>
      </c>
      <c r="D29" s="2">
        <f t="shared" si="0"/>
        <v>1</v>
      </c>
      <c r="E29" s="32"/>
      <c r="F29" s="32">
        <v>27</v>
      </c>
      <c r="G29" s="82" t="s">
        <v>119</v>
      </c>
      <c r="H29" s="32" t="s">
        <v>117</v>
      </c>
      <c r="I29" s="27">
        <f t="shared" si="1"/>
        <v>0</v>
      </c>
      <c r="AK29" s="2">
        <f t="shared" si="2"/>
        <v>0</v>
      </c>
    </row>
    <row r="30" spans="2:37">
      <c r="B30" s="32"/>
      <c r="C30" s="32" t="s">
        <v>93</v>
      </c>
      <c r="D30" s="2">
        <f t="shared" si="0"/>
        <v>1</v>
      </c>
      <c r="E30" s="32"/>
      <c r="F30" s="32">
        <v>28</v>
      </c>
      <c r="G30" s="82" t="s">
        <v>120</v>
      </c>
      <c r="H30" s="32" t="s">
        <v>117</v>
      </c>
      <c r="I30" s="27">
        <f t="shared" si="1"/>
        <v>0</v>
      </c>
      <c r="AK30" s="2">
        <f t="shared" si="2"/>
        <v>0</v>
      </c>
    </row>
    <row r="31" spans="2:37">
      <c r="B31" s="32"/>
      <c r="C31" s="32" t="s">
        <v>88</v>
      </c>
      <c r="D31" s="2">
        <f t="shared" si="0"/>
        <v>1</v>
      </c>
      <c r="E31" s="32"/>
      <c r="F31" s="32">
        <v>29</v>
      </c>
      <c r="G31" s="82" t="s">
        <v>121</v>
      </c>
      <c r="H31" s="32" t="s">
        <v>117</v>
      </c>
      <c r="I31" s="27">
        <f t="shared" si="1"/>
        <v>0</v>
      </c>
      <c r="AK31" s="2">
        <f t="shared" si="2"/>
        <v>0</v>
      </c>
    </row>
    <row r="32" spans="2:37">
      <c r="B32" s="32"/>
      <c r="C32" s="32"/>
      <c r="D32" s="2">
        <f t="shared" si="0"/>
        <v>1</v>
      </c>
      <c r="E32" s="32"/>
      <c r="F32" s="32">
        <v>30</v>
      </c>
      <c r="G32" s="82" t="s">
        <v>122</v>
      </c>
      <c r="H32" s="32" t="s">
        <v>117</v>
      </c>
      <c r="I32" s="27">
        <f t="shared" si="1"/>
        <v>0</v>
      </c>
      <c r="AK32" s="2">
        <f t="shared" si="2"/>
        <v>0</v>
      </c>
    </row>
    <row r="33" spans="2:37">
      <c r="B33" s="32"/>
      <c r="C33" s="32"/>
      <c r="D33" s="2">
        <f t="shared" si="0"/>
        <v>1</v>
      </c>
      <c r="E33" s="32"/>
      <c r="F33" s="32">
        <v>31</v>
      </c>
      <c r="G33" s="82" t="s">
        <v>123</v>
      </c>
      <c r="H33" s="32" t="s">
        <v>117</v>
      </c>
      <c r="I33" s="27">
        <f t="shared" si="1"/>
        <v>0</v>
      </c>
      <c r="AK33" s="2">
        <f t="shared" si="2"/>
        <v>0</v>
      </c>
    </row>
    <row r="34" spans="2:37">
      <c r="B34" s="32"/>
      <c r="C34" s="32"/>
      <c r="D34" s="2">
        <f t="shared" si="0"/>
        <v>1</v>
      </c>
      <c r="E34" s="32"/>
      <c r="F34" s="32">
        <v>32</v>
      </c>
      <c r="G34" s="82" t="s">
        <v>124</v>
      </c>
      <c r="H34" s="32" t="s">
        <v>117</v>
      </c>
      <c r="I34" s="27">
        <f t="shared" si="1"/>
        <v>0</v>
      </c>
      <c r="AK34" s="2">
        <f t="shared" si="2"/>
        <v>0</v>
      </c>
    </row>
    <row r="35" spans="2:37">
      <c r="B35" s="32"/>
      <c r="C35" s="32"/>
      <c r="D35" s="2">
        <f t="shared" si="0"/>
        <v>1</v>
      </c>
      <c r="E35" s="32"/>
      <c r="F35" s="32">
        <v>33</v>
      </c>
      <c r="G35" s="82" t="s">
        <v>125</v>
      </c>
      <c r="H35" s="32" t="s">
        <v>117</v>
      </c>
      <c r="I35" s="27">
        <f t="shared" ref="I35:I66" si="3">SUM(J35:AJ35)*D35</f>
        <v>0</v>
      </c>
      <c r="AK35" s="2">
        <f t="shared" ref="AK35:AK66" si="4">E35</f>
        <v>0</v>
      </c>
    </row>
    <row r="36" spans="2:37">
      <c r="B36" s="32"/>
      <c r="C36" s="32"/>
      <c r="D36" s="2">
        <f t="shared" si="0"/>
        <v>1</v>
      </c>
      <c r="E36" s="32"/>
      <c r="F36" s="32">
        <v>34</v>
      </c>
      <c r="G36" s="82" t="s">
        <v>126</v>
      </c>
      <c r="H36" s="32" t="s">
        <v>117</v>
      </c>
      <c r="I36" s="27">
        <f t="shared" si="3"/>
        <v>0</v>
      </c>
      <c r="AK36" s="2">
        <f t="shared" si="4"/>
        <v>0</v>
      </c>
    </row>
    <row r="37" spans="2:37">
      <c r="B37" s="32"/>
      <c r="C37" s="32"/>
      <c r="D37" s="2">
        <f t="shared" si="0"/>
        <v>1</v>
      </c>
      <c r="E37" s="32"/>
      <c r="F37" s="32">
        <v>35</v>
      </c>
      <c r="G37" s="82" t="s">
        <v>127</v>
      </c>
      <c r="H37" s="32" t="s">
        <v>117</v>
      </c>
      <c r="I37" s="27">
        <f t="shared" si="3"/>
        <v>0</v>
      </c>
      <c r="AK37" s="2">
        <f t="shared" si="4"/>
        <v>0</v>
      </c>
    </row>
    <row r="38" spans="2:37">
      <c r="B38" s="32"/>
      <c r="C38" s="32"/>
      <c r="D38" s="2">
        <f t="shared" si="0"/>
        <v>1</v>
      </c>
      <c r="E38" s="32"/>
      <c r="F38" s="32">
        <v>36</v>
      </c>
      <c r="G38" s="82" t="s">
        <v>128</v>
      </c>
      <c r="H38" s="32" t="s">
        <v>117</v>
      </c>
      <c r="I38" s="27">
        <f t="shared" si="3"/>
        <v>0</v>
      </c>
      <c r="AK38" s="2">
        <f t="shared" si="4"/>
        <v>0</v>
      </c>
    </row>
    <row r="39" spans="2:37">
      <c r="B39" s="32" t="s">
        <v>93</v>
      </c>
      <c r="C39" s="32" t="s">
        <v>93</v>
      </c>
      <c r="D39" s="2">
        <f t="shared" si="0"/>
        <v>1</v>
      </c>
      <c r="E39" s="32"/>
      <c r="F39" s="32">
        <v>37</v>
      </c>
      <c r="G39" s="82" t="s">
        <v>129</v>
      </c>
      <c r="H39" s="32" t="s">
        <v>130</v>
      </c>
      <c r="I39" s="27">
        <f t="shared" si="3"/>
        <v>0</v>
      </c>
      <c r="AK39" s="2">
        <f t="shared" si="4"/>
        <v>0</v>
      </c>
    </row>
    <row r="40" spans="2:37">
      <c r="B40" s="32" t="s">
        <v>88</v>
      </c>
      <c r="C40" s="32" t="s">
        <v>93</v>
      </c>
      <c r="D40" s="2">
        <f t="shared" si="0"/>
        <v>1</v>
      </c>
      <c r="E40" s="32"/>
      <c r="F40" s="32">
        <v>38</v>
      </c>
      <c r="G40" s="82" t="s">
        <v>131</v>
      </c>
      <c r="H40" s="32" t="s">
        <v>130</v>
      </c>
      <c r="I40" s="27">
        <f t="shared" si="3"/>
        <v>0</v>
      </c>
      <c r="AK40" s="2">
        <f t="shared" si="4"/>
        <v>0</v>
      </c>
    </row>
    <row r="41" spans="2:37">
      <c r="B41" s="32" t="s">
        <v>93</v>
      </c>
      <c r="C41" s="32" t="s">
        <v>93</v>
      </c>
      <c r="D41" s="2">
        <f t="shared" si="0"/>
        <v>1</v>
      </c>
      <c r="E41" s="32"/>
      <c r="F41" s="32">
        <v>39</v>
      </c>
      <c r="G41" s="82" t="s">
        <v>379</v>
      </c>
      <c r="H41" s="32" t="s">
        <v>130</v>
      </c>
      <c r="I41" s="27">
        <f t="shared" si="3"/>
        <v>0</v>
      </c>
      <c r="AK41" s="2">
        <f t="shared" si="4"/>
        <v>0</v>
      </c>
    </row>
    <row r="42" spans="2:37">
      <c r="B42" s="32"/>
      <c r="C42" s="32"/>
      <c r="D42" s="2">
        <f t="shared" si="0"/>
        <v>1</v>
      </c>
      <c r="E42" s="32"/>
      <c r="F42" s="32">
        <v>40</v>
      </c>
      <c r="G42" s="82" t="s">
        <v>133</v>
      </c>
      <c r="H42" s="32" t="s">
        <v>130</v>
      </c>
      <c r="I42" s="27">
        <f t="shared" si="3"/>
        <v>0</v>
      </c>
      <c r="AK42" s="2">
        <f t="shared" si="4"/>
        <v>0</v>
      </c>
    </row>
    <row r="43" spans="2:37">
      <c r="B43" s="32"/>
      <c r="C43" s="32"/>
      <c r="D43" s="2">
        <f t="shared" si="0"/>
        <v>1</v>
      </c>
      <c r="E43" s="32"/>
      <c r="F43" s="32">
        <v>41</v>
      </c>
      <c r="G43" s="82" t="s">
        <v>134</v>
      </c>
      <c r="H43" s="32" t="s">
        <v>130</v>
      </c>
      <c r="I43" s="27">
        <f t="shared" si="3"/>
        <v>0</v>
      </c>
      <c r="AK43" s="2">
        <f t="shared" si="4"/>
        <v>0</v>
      </c>
    </row>
    <row r="44" spans="2:37">
      <c r="B44" s="32"/>
      <c r="C44" s="32"/>
      <c r="D44" s="2">
        <f t="shared" si="0"/>
        <v>1</v>
      </c>
      <c r="E44" s="32"/>
      <c r="F44" s="32">
        <v>42</v>
      </c>
      <c r="G44" s="82" t="s">
        <v>135</v>
      </c>
      <c r="H44" s="32" t="s">
        <v>130</v>
      </c>
      <c r="I44" s="27">
        <f t="shared" si="3"/>
        <v>0</v>
      </c>
      <c r="AK44" s="2">
        <f t="shared" si="4"/>
        <v>0</v>
      </c>
    </row>
    <row r="45" spans="2:37">
      <c r="B45" s="32"/>
      <c r="C45" s="32" t="s">
        <v>93</v>
      </c>
      <c r="D45" s="2">
        <f t="shared" si="0"/>
        <v>1</v>
      </c>
      <c r="E45" s="32"/>
      <c r="F45" s="32">
        <v>43</v>
      </c>
      <c r="G45" s="82" t="s">
        <v>136</v>
      </c>
      <c r="H45" s="32" t="s">
        <v>130</v>
      </c>
      <c r="I45" s="27">
        <f t="shared" si="3"/>
        <v>0</v>
      </c>
      <c r="AK45" s="2">
        <f t="shared" si="4"/>
        <v>0</v>
      </c>
    </row>
    <row r="46" spans="2:37">
      <c r="B46" s="32"/>
      <c r="C46" s="32"/>
      <c r="D46" s="2">
        <f t="shared" si="0"/>
        <v>1</v>
      </c>
      <c r="E46" s="32"/>
      <c r="F46" s="32">
        <v>44</v>
      </c>
      <c r="G46" s="82" t="s">
        <v>137</v>
      </c>
      <c r="H46" s="32" t="s">
        <v>130</v>
      </c>
      <c r="I46" s="27">
        <f t="shared" si="3"/>
        <v>0</v>
      </c>
      <c r="AK46" s="2">
        <f t="shared" si="4"/>
        <v>0</v>
      </c>
    </row>
    <row r="47" spans="2:37">
      <c r="B47" s="32"/>
      <c r="C47" s="32"/>
      <c r="D47" s="2">
        <f t="shared" si="0"/>
        <v>1</v>
      </c>
      <c r="E47" s="32"/>
      <c r="F47" s="32">
        <v>45</v>
      </c>
      <c r="G47" s="82" t="s">
        <v>138</v>
      </c>
      <c r="H47" s="32" t="s">
        <v>130</v>
      </c>
      <c r="I47" s="27">
        <f t="shared" si="3"/>
        <v>0</v>
      </c>
      <c r="AK47" s="2">
        <f t="shared" si="4"/>
        <v>0</v>
      </c>
    </row>
    <row r="48" spans="2:37">
      <c r="B48" s="32"/>
      <c r="C48" s="32" t="s">
        <v>93</v>
      </c>
      <c r="D48" s="2">
        <f t="shared" si="0"/>
        <v>1</v>
      </c>
      <c r="E48" s="32"/>
      <c r="F48" s="32">
        <v>46</v>
      </c>
      <c r="G48" s="82" t="s">
        <v>139</v>
      </c>
      <c r="H48" s="32" t="s">
        <v>130</v>
      </c>
      <c r="I48" s="27">
        <f t="shared" si="3"/>
        <v>0</v>
      </c>
      <c r="AK48" s="2">
        <f t="shared" si="4"/>
        <v>0</v>
      </c>
    </row>
    <row r="49" spans="2:37">
      <c r="B49" s="32"/>
      <c r="C49" s="32"/>
      <c r="D49" s="2">
        <f t="shared" si="0"/>
        <v>1</v>
      </c>
      <c r="E49" s="32"/>
      <c r="F49" s="32">
        <v>47</v>
      </c>
      <c r="G49" s="82" t="s">
        <v>140</v>
      </c>
      <c r="H49" s="32" t="s">
        <v>130</v>
      </c>
      <c r="I49" s="27">
        <f t="shared" si="3"/>
        <v>0</v>
      </c>
      <c r="AK49" s="2">
        <f t="shared" si="4"/>
        <v>0</v>
      </c>
    </row>
    <row r="50" spans="2:37">
      <c r="B50" s="32"/>
      <c r="C50" s="32"/>
      <c r="D50" s="2">
        <f t="shared" si="0"/>
        <v>1</v>
      </c>
      <c r="E50" s="32"/>
      <c r="F50" s="32">
        <v>48</v>
      </c>
      <c r="G50" s="82" t="s">
        <v>141</v>
      </c>
      <c r="H50" s="32" t="s">
        <v>130</v>
      </c>
      <c r="I50" s="27">
        <f t="shared" si="3"/>
        <v>0</v>
      </c>
      <c r="AK50" s="2">
        <f t="shared" si="4"/>
        <v>0</v>
      </c>
    </row>
    <row r="51" spans="2:37">
      <c r="B51" s="32" t="s">
        <v>88</v>
      </c>
      <c r="C51" s="32" t="s">
        <v>88</v>
      </c>
      <c r="D51" s="2">
        <f t="shared" si="0"/>
        <v>1</v>
      </c>
      <c r="E51" s="32"/>
      <c r="F51" s="32">
        <v>49</v>
      </c>
      <c r="G51" s="82" t="s">
        <v>142</v>
      </c>
      <c r="H51" s="32" t="s">
        <v>143</v>
      </c>
      <c r="I51" s="27">
        <f t="shared" si="3"/>
        <v>0</v>
      </c>
      <c r="AK51" s="2">
        <f t="shared" si="4"/>
        <v>0</v>
      </c>
    </row>
    <row r="52" spans="2:37">
      <c r="B52" s="32" t="s">
        <v>93</v>
      </c>
      <c r="C52" s="32" t="s">
        <v>93</v>
      </c>
      <c r="D52" s="2">
        <f t="shared" si="0"/>
        <v>1</v>
      </c>
      <c r="E52" s="32"/>
      <c r="F52" s="32">
        <v>50</v>
      </c>
      <c r="G52" s="82" t="s">
        <v>144</v>
      </c>
      <c r="H52" s="32" t="s">
        <v>143</v>
      </c>
      <c r="I52" s="27">
        <f t="shared" si="3"/>
        <v>0</v>
      </c>
      <c r="AK52" s="2">
        <f t="shared" si="4"/>
        <v>0</v>
      </c>
    </row>
    <row r="53" spans="2:37">
      <c r="B53" s="32"/>
      <c r="C53" s="32" t="s">
        <v>93</v>
      </c>
      <c r="D53" s="2">
        <f t="shared" si="0"/>
        <v>1</v>
      </c>
      <c r="E53" s="32"/>
      <c r="F53" s="32">
        <v>51</v>
      </c>
      <c r="G53" s="82" t="s">
        <v>145</v>
      </c>
      <c r="H53" s="32" t="s">
        <v>143</v>
      </c>
      <c r="I53" s="27">
        <f t="shared" si="3"/>
        <v>0</v>
      </c>
      <c r="AK53" s="2">
        <f t="shared" si="4"/>
        <v>0</v>
      </c>
    </row>
    <row r="54" spans="2:37">
      <c r="B54" s="32"/>
      <c r="C54" s="32"/>
      <c r="D54" s="2">
        <f t="shared" si="0"/>
        <v>1</v>
      </c>
      <c r="E54" s="32"/>
      <c r="F54" s="32">
        <v>52</v>
      </c>
      <c r="G54" s="82" t="s">
        <v>146</v>
      </c>
      <c r="H54" s="32" t="s">
        <v>143</v>
      </c>
      <c r="I54" s="27">
        <f t="shared" si="3"/>
        <v>0</v>
      </c>
      <c r="AK54" s="2">
        <f t="shared" si="4"/>
        <v>0</v>
      </c>
    </row>
    <row r="55" spans="2:37">
      <c r="B55" s="32"/>
      <c r="C55" s="32"/>
      <c r="D55" s="2">
        <f t="shared" si="0"/>
        <v>1</v>
      </c>
      <c r="E55" s="32"/>
      <c r="F55" s="32">
        <v>53</v>
      </c>
      <c r="G55" s="82" t="s">
        <v>147</v>
      </c>
      <c r="H55" s="32" t="s">
        <v>143</v>
      </c>
      <c r="I55" s="27">
        <f t="shared" si="3"/>
        <v>0</v>
      </c>
      <c r="AK55" s="2">
        <f t="shared" si="4"/>
        <v>0</v>
      </c>
    </row>
    <row r="56" spans="2:37">
      <c r="B56" s="32"/>
      <c r="C56" s="32" t="s">
        <v>93</v>
      </c>
      <c r="D56" s="2">
        <f t="shared" si="0"/>
        <v>1</v>
      </c>
      <c r="E56" s="32"/>
      <c r="F56" s="32">
        <v>54</v>
      </c>
      <c r="G56" s="82" t="s">
        <v>148</v>
      </c>
      <c r="H56" s="32" t="s">
        <v>143</v>
      </c>
      <c r="I56" s="27">
        <f t="shared" si="3"/>
        <v>0</v>
      </c>
      <c r="AK56" s="2">
        <f t="shared" si="4"/>
        <v>0</v>
      </c>
    </row>
    <row r="57" spans="2:37">
      <c r="B57" s="32"/>
      <c r="C57" s="32" t="s">
        <v>93</v>
      </c>
      <c r="D57" s="2">
        <f t="shared" si="0"/>
        <v>1</v>
      </c>
      <c r="E57" s="32"/>
      <c r="F57" s="32">
        <v>55</v>
      </c>
      <c r="G57" s="82" t="s">
        <v>149</v>
      </c>
      <c r="H57" s="32" t="s">
        <v>143</v>
      </c>
      <c r="I57" s="27">
        <f t="shared" si="3"/>
        <v>0</v>
      </c>
      <c r="AK57" s="2">
        <f t="shared" si="4"/>
        <v>0</v>
      </c>
    </row>
    <row r="58" spans="2:37">
      <c r="B58" s="32"/>
      <c r="C58" s="32"/>
      <c r="D58" s="2">
        <f t="shared" si="0"/>
        <v>1</v>
      </c>
      <c r="E58" s="32"/>
      <c r="F58" s="32">
        <v>56</v>
      </c>
      <c r="G58" s="82" t="s">
        <v>380</v>
      </c>
      <c r="H58" s="32" t="s">
        <v>143</v>
      </c>
      <c r="I58" s="27">
        <f t="shared" si="3"/>
        <v>0</v>
      </c>
      <c r="AK58" s="2">
        <f t="shared" si="4"/>
        <v>0</v>
      </c>
    </row>
    <row r="59" spans="2:37">
      <c r="B59" s="32"/>
      <c r="C59" s="32" t="s">
        <v>93</v>
      </c>
      <c r="D59" s="2">
        <f t="shared" si="0"/>
        <v>1</v>
      </c>
      <c r="E59" s="32"/>
      <c r="F59" s="32">
        <v>57</v>
      </c>
      <c r="G59" s="82" t="s">
        <v>150</v>
      </c>
      <c r="H59" s="32" t="s">
        <v>143</v>
      </c>
      <c r="I59" s="27">
        <f t="shared" si="3"/>
        <v>0</v>
      </c>
      <c r="AK59" s="2">
        <f t="shared" si="4"/>
        <v>0</v>
      </c>
    </row>
    <row r="60" spans="2:37">
      <c r="B60" s="32"/>
      <c r="C60" s="32" t="s">
        <v>93</v>
      </c>
      <c r="D60" s="2">
        <f t="shared" si="0"/>
        <v>1</v>
      </c>
      <c r="E60" s="32"/>
      <c r="F60" s="32">
        <v>58</v>
      </c>
      <c r="G60" s="82" t="s">
        <v>151</v>
      </c>
      <c r="H60" s="32" t="s">
        <v>143</v>
      </c>
      <c r="I60" s="27">
        <f t="shared" si="3"/>
        <v>0</v>
      </c>
      <c r="AK60" s="2">
        <f t="shared" si="4"/>
        <v>0</v>
      </c>
    </row>
    <row r="61" spans="2:37">
      <c r="B61" s="32"/>
      <c r="C61" s="32"/>
      <c r="D61" s="2">
        <f t="shared" si="0"/>
        <v>1</v>
      </c>
      <c r="E61" s="32"/>
      <c r="F61" s="32">
        <v>59</v>
      </c>
      <c r="G61" s="82" t="s">
        <v>152</v>
      </c>
      <c r="H61" s="32" t="s">
        <v>143</v>
      </c>
      <c r="I61" s="27">
        <f t="shared" si="3"/>
        <v>0</v>
      </c>
      <c r="AK61" s="2">
        <f t="shared" si="4"/>
        <v>0</v>
      </c>
    </row>
    <row r="62" spans="2:37">
      <c r="B62" s="32"/>
      <c r="C62" s="32"/>
      <c r="D62" s="2">
        <f t="shared" si="0"/>
        <v>1</v>
      </c>
      <c r="E62" s="32"/>
      <c r="F62" s="32">
        <v>60</v>
      </c>
      <c r="G62" s="82" t="s">
        <v>153</v>
      </c>
      <c r="H62" s="32" t="s">
        <v>143</v>
      </c>
      <c r="I62" s="27">
        <f t="shared" si="3"/>
        <v>0</v>
      </c>
      <c r="AK62" s="2">
        <f t="shared" si="4"/>
        <v>0</v>
      </c>
    </row>
    <row r="63" spans="2:37">
      <c r="B63" s="32" t="s">
        <v>87</v>
      </c>
      <c r="C63" s="32" t="s">
        <v>93</v>
      </c>
      <c r="D63" s="2">
        <f t="shared" si="0"/>
        <v>1</v>
      </c>
      <c r="E63" s="32"/>
      <c r="F63" s="32">
        <v>61</v>
      </c>
      <c r="G63" s="82" t="s">
        <v>154</v>
      </c>
      <c r="H63" s="32" t="s">
        <v>155</v>
      </c>
      <c r="I63" s="27">
        <f t="shared" si="3"/>
        <v>0</v>
      </c>
      <c r="AK63" s="2">
        <f t="shared" si="4"/>
        <v>0</v>
      </c>
    </row>
    <row r="64" spans="2:37">
      <c r="B64" s="32"/>
      <c r="C64" s="32" t="s">
        <v>87</v>
      </c>
      <c r="D64" s="2">
        <f t="shared" si="0"/>
        <v>1</v>
      </c>
      <c r="E64" s="32"/>
      <c r="F64" s="32">
        <v>62</v>
      </c>
      <c r="G64" s="82" t="s">
        <v>156</v>
      </c>
      <c r="H64" s="32" t="s">
        <v>155</v>
      </c>
      <c r="I64" s="27">
        <f t="shared" si="3"/>
        <v>0</v>
      </c>
      <c r="AK64" s="2">
        <f t="shared" si="4"/>
        <v>0</v>
      </c>
    </row>
    <row r="65" spans="2:37">
      <c r="B65" s="32"/>
      <c r="C65" s="32"/>
      <c r="D65" s="2">
        <f t="shared" si="0"/>
        <v>1</v>
      </c>
      <c r="E65" s="32"/>
      <c r="F65" s="32">
        <v>63</v>
      </c>
      <c r="G65" s="82" t="s">
        <v>157</v>
      </c>
      <c r="H65" s="32" t="s">
        <v>155</v>
      </c>
      <c r="I65" s="27">
        <f t="shared" si="3"/>
        <v>0</v>
      </c>
      <c r="AK65" s="2">
        <f t="shared" si="4"/>
        <v>0</v>
      </c>
    </row>
    <row r="66" spans="2:37">
      <c r="B66" s="32"/>
      <c r="C66" s="32" t="s">
        <v>93</v>
      </c>
      <c r="D66" s="2">
        <f t="shared" si="0"/>
        <v>1</v>
      </c>
      <c r="E66" s="32"/>
      <c r="F66" s="32">
        <v>64</v>
      </c>
      <c r="G66" s="82" t="s">
        <v>381</v>
      </c>
      <c r="H66" s="32" t="s">
        <v>155</v>
      </c>
      <c r="I66" s="27">
        <f t="shared" si="3"/>
        <v>0</v>
      </c>
      <c r="AK66" s="2">
        <f t="shared" si="4"/>
        <v>0</v>
      </c>
    </row>
    <row r="67" spans="2:37">
      <c r="B67" s="32"/>
      <c r="C67" s="32"/>
      <c r="D67" s="2">
        <f t="shared" ref="D67:D130" si="5">IF(E67="uit",0,1)</f>
        <v>1</v>
      </c>
      <c r="E67" s="32"/>
      <c r="F67" s="32">
        <v>65</v>
      </c>
      <c r="G67" s="82" t="s">
        <v>159</v>
      </c>
      <c r="H67" s="32" t="s">
        <v>155</v>
      </c>
      <c r="I67" s="27">
        <f t="shared" ref="I67:I98" si="6">SUM(J67:AJ67)*D67</f>
        <v>0</v>
      </c>
      <c r="AK67" s="2">
        <f t="shared" ref="AK67:AK98" si="7">E67</f>
        <v>0</v>
      </c>
    </row>
    <row r="68" spans="2:37">
      <c r="B68" s="32"/>
      <c r="C68" s="32"/>
      <c r="D68" s="2">
        <f t="shared" si="5"/>
        <v>1</v>
      </c>
      <c r="E68" s="32"/>
      <c r="F68" s="32">
        <v>66</v>
      </c>
      <c r="G68" s="82" t="s">
        <v>160</v>
      </c>
      <c r="H68" s="32" t="s">
        <v>155</v>
      </c>
      <c r="I68" s="27">
        <f t="shared" si="6"/>
        <v>0</v>
      </c>
      <c r="AK68" s="2">
        <f t="shared" si="7"/>
        <v>0</v>
      </c>
    </row>
    <row r="69" spans="2:37">
      <c r="B69" s="32"/>
      <c r="C69" s="32"/>
      <c r="D69" s="2">
        <f t="shared" si="5"/>
        <v>1</v>
      </c>
      <c r="E69" s="32"/>
      <c r="F69" s="32">
        <v>67</v>
      </c>
      <c r="G69" s="82" t="s">
        <v>161</v>
      </c>
      <c r="H69" s="32" t="s">
        <v>155</v>
      </c>
      <c r="I69" s="27">
        <f t="shared" si="6"/>
        <v>0</v>
      </c>
      <c r="AK69" s="2">
        <f t="shared" si="7"/>
        <v>0</v>
      </c>
    </row>
    <row r="70" spans="2:37">
      <c r="B70" s="32"/>
      <c r="C70" s="32"/>
      <c r="D70" s="2">
        <f t="shared" si="5"/>
        <v>1</v>
      </c>
      <c r="E70" s="32"/>
      <c r="F70" s="32">
        <v>68</v>
      </c>
      <c r="G70" s="82" t="s">
        <v>162</v>
      </c>
      <c r="H70" s="32" t="s">
        <v>155</v>
      </c>
      <c r="I70" s="27">
        <f t="shared" si="6"/>
        <v>0</v>
      </c>
      <c r="AK70" s="2">
        <f t="shared" si="7"/>
        <v>0</v>
      </c>
    </row>
    <row r="71" spans="2:37">
      <c r="B71" s="32"/>
      <c r="C71" s="32" t="s">
        <v>93</v>
      </c>
      <c r="D71" s="2">
        <f t="shared" si="5"/>
        <v>1</v>
      </c>
      <c r="E71" s="32"/>
      <c r="F71" s="32">
        <v>69</v>
      </c>
      <c r="G71" s="82" t="s">
        <v>382</v>
      </c>
      <c r="H71" s="32" t="s">
        <v>155</v>
      </c>
      <c r="I71" s="27">
        <f t="shared" si="6"/>
        <v>0</v>
      </c>
      <c r="AK71" s="2">
        <f t="shared" si="7"/>
        <v>0</v>
      </c>
    </row>
    <row r="72" spans="2:37">
      <c r="B72" s="32"/>
      <c r="C72" s="32"/>
      <c r="D72" s="2">
        <f t="shared" si="5"/>
        <v>1</v>
      </c>
      <c r="E72" s="32"/>
      <c r="F72" s="32">
        <v>70</v>
      </c>
      <c r="G72" s="82" t="s">
        <v>164</v>
      </c>
      <c r="H72" s="32" t="s">
        <v>155</v>
      </c>
      <c r="I72" s="27">
        <f t="shared" si="6"/>
        <v>0</v>
      </c>
      <c r="AK72" s="2">
        <f t="shared" si="7"/>
        <v>0</v>
      </c>
    </row>
    <row r="73" spans="2:37">
      <c r="B73" s="32"/>
      <c r="C73" s="32"/>
      <c r="D73" s="2">
        <f t="shared" si="5"/>
        <v>1</v>
      </c>
      <c r="E73" s="32"/>
      <c r="F73" s="32">
        <v>71</v>
      </c>
      <c r="G73" s="82" t="s">
        <v>165</v>
      </c>
      <c r="H73" s="32" t="s">
        <v>155</v>
      </c>
      <c r="I73" s="27">
        <f t="shared" si="6"/>
        <v>0</v>
      </c>
      <c r="AK73" s="2">
        <f t="shared" si="7"/>
        <v>0</v>
      </c>
    </row>
    <row r="74" spans="2:37">
      <c r="B74" s="32"/>
      <c r="C74" s="32"/>
      <c r="D74" s="2">
        <f t="shared" si="5"/>
        <v>1</v>
      </c>
      <c r="E74" s="32"/>
      <c r="F74" s="32">
        <v>72</v>
      </c>
      <c r="G74" s="82" t="s">
        <v>166</v>
      </c>
      <c r="H74" s="32" t="s">
        <v>155</v>
      </c>
      <c r="I74" s="27">
        <f t="shared" si="6"/>
        <v>0</v>
      </c>
      <c r="AK74" s="2">
        <f t="shared" si="7"/>
        <v>0</v>
      </c>
    </row>
    <row r="75" spans="2:37">
      <c r="B75" s="32" t="s">
        <v>88</v>
      </c>
      <c r="C75" s="32" t="s">
        <v>93</v>
      </c>
      <c r="D75" s="2">
        <f t="shared" si="5"/>
        <v>1</v>
      </c>
      <c r="E75" s="32"/>
      <c r="F75" s="32">
        <v>73</v>
      </c>
      <c r="G75" s="82" t="s">
        <v>167</v>
      </c>
      <c r="H75" s="32" t="s">
        <v>168</v>
      </c>
      <c r="I75" s="27">
        <f t="shared" si="6"/>
        <v>0</v>
      </c>
      <c r="AK75" s="2">
        <f t="shared" si="7"/>
        <v>0</v>
      </c>
    </row>
    <row r="76" spans="2:37">
      <c r="B76" s="32"/>
      <c r="C76" s="32"/>
      <c r="D76" s="2">
        <f t="shared" si="5"/>
        <v>1</v>
      </c>
      <c r="E76" s="32"/>
      <c r="F76" s="32">
        <v>74</v>
      </c>
      <c r="G76" s="82" t="s">
        <v>169</v>
      </c>
      <c r="H76" s="32" t="s">
        <v>168</v>
      </c>
      <c r="I76" s="27">
        <f t="shared" si="6"/>
        <v>0</v>
      </c>
      <c r="AK76" s="2">
        <f t="shared" si="7"/>
        <v>0</v>
      </c>
    </row>
    <row r="77" spans="2:37">
      <c r="B77" s="32"/>
      <c r="C77" s="32"/>
      <c r="D77" s="2">
        <f t="shared" si="5"/>
        <v>1</v>
      </c>
      <c r="E77" s="32"/>
      <c r="F77" s="32">
        <v>75</v>
      </c>
      <c r="G77" s="82" t="s">
        <v>170</v>
      </c>
      <c r="H77" s="32" t="s">
        <v>168</v>
      </c>
      <c r="I77" s="27">
        <f t="shared" si="6"/>
        <v>0</v>
      </c>
      <c r="AK77" s="2">
        <f t="shared" si="7"/>
        <v>0</v>
      </c>
    </row>
    <row r="78" spans="2:37">
      <c r="B78" s="32"/>
      <c r="C78" s="32"/>
      <c r="D78" s="2">
        <f t="shared" si="5"/>
        <v>1</v>
      </c>
      <c r="E78" s="32"/>
      <c r="F78" s="32">
        <v>76</v>
      </c>
      <c r="G78" s="82" t="s">
        <v>171</v>
      </c>
      <c r="H78" s="32" t="s">
        <v>168</v>
      </c>
      <c r="I78" s="27">
        <f t="shared" si="6"/>
        <v>0</v>
      </c>
      <c r="AK78" s="2">
        <f t="shared" si="7"/>
        <v>0</v>
      </c>
    </row>
    <row r="79" spans="2:37">
      <c r="B79" s="32"/>
      <c r="C79" s="32" t="s">
        <v>93</v>
      </c>
      <c r="D79" s="2">
        <f t="shared" si="5"/>
        <v>1</v>
      </c>
      <c r="E79" s="32"/>
      <c r="F79" s="32">
        <v>77</v>
      </c>
      <c r="G79" s="82" t="s">
        <v>172</v>
      </c>
      <c r="H79" s="32" t="s">
        <v>168</v>
      </c>
      <c r="I79" s="27">
        <f t="shared" si="6"/>
        <v>0</v>
      </c>
      <c r="AK79" s="2">
        <f t="shared" si="7"/>
        <v>0</v>
      </c>
    </row>
    <row r="80" spans="2:37">
      <c r="B80" s="32"/>
      <c r="C80" s="32"/>
      <c r="D80" s="2">
        <f t="shared" si="5"/>
        <v>1</v>
      </c>
      <c r="E80" s="32"/>
      <c r="F80" s="32">
        <v>78</v>
      </c>
      <c r="G80" s="82" t="s">
        <v>173</v>
      </c>
      <c r="H80" s="32" t="s">
        <v>168</v>
      </c>
      <c r="I80" s="27">
        <f t="shared" si="6"/>
        <v>0</v>
      </c>
      <c r="AK80" s="2">
        <f t="shared" si="7"/>
        <v>0</v>
      </c>
    </row>
    <row r="81" spans="2:37">
      <c r="B81" s="32"/>
      <c r="C81" s="32"/>
      <c r="D81" s="2">
        <f t="shared" si="5"/>
        <v>1</v>
      </c>
      <c r="E81" s="32"/>
      <c r="F81" s="32">
        <v>79</v>
      </c>
      <c r="G81" s="82" t="s">
        <v>174</v>
      </c>
      <c r="H81" s="32" t="s">
        <v>168</v>
      </c>
      <c r="I81" s="27">
        <f t="shared" si="6"/>
        <v>0</v>
      </c>
      <c r="AK81" s="2">
        <f t="shared" si="7"/>
        <v>0</v>
      </c>
    </row>
    <row r="82" spans="2:37">
      <c r="B82" s="32"/>
      <c r="C82" s="32"/>
      <c r="D82" s="2">
        <f t="shared" si="5"/>
        <v>1</v>
      </c>
      <c r="E82" s="32"/>
      <c r="F82" s="32">
        <v>80</v>
      </c>
      <c r="G82" s="82" t="s">
        <v>175</v>
      </c>
      <c r="H82" s="32" t="s">
        <v>168</v>
      </c>
      <c r="I82" s="27">
        <f t="shared" si="6"/>
        <v>0</v>
      </c>
      <c r="AK82" s="2">
        <f t="shared" si="7"/>
        <v>0</v>
      </c>
    </row>
    <row r="83" spans="2:37">
      <c r="B83" s="32"/>
      <c r="C83" s="32"/>
      <c r="D83" s="2">
        <f t="shared" si="5"/>
        <v>1</v>
      </c>
      <c r="E83" s="32"/>
      <c r="F83" s="32">
        <v>81</v>
      </c>
      <c r="G83" s="82" t="s">
        <v>176</v>
      </c>
      <c r="H83" s="32" t="s">
        <v>168</v>
      </c>
      <c r="I83" s="27">
        <f t="shared" si="6"/>
        <v>0</v>
      </c>
      <c r="AK83" s="2">
        <f t="shared" si="7"/>
        <v>0</v>
      </c>
    </row>
    <row r="84" spans="2:37">
      <c r="B84" s="32"/>
      <c r="C84" s="32"/>
      <c r="D84" s="2">
        <f t="shared" si="5"/>
        <v>1</v>
      </c>
      <c r="E84" s="32"/>
      <c r="F84" s="32">
        <v>82</v>
      </c>
      <c r="G84" s="82" t="s">
        <v>177</v>
      </c>
      <c r="H84" s="32" t="s">
        <v>168</v>
      </c>
      <c r="I84" s="27">
        <f t="shared" si="6"/>
        <v>0</v>
      </c>
      <c r="AK84" s="2">
        <f t="shared" si="7"/>
        <v>0</v>
      </c>
    </row>
    <row r="85" spans="2:37">
      <c r="B85" s="32"/>
      <c r="C85" s="32"/>
      <c r="D85" s="2">
        <f t="shared" si="5"/>
        <v>1</v>
      </c>
      <c r="E85" s="32"/>
      <c r="F85" s="32">
        <v>83</v>
      </c>
      <c r="G85" s="82" t="s">
        <v>178</v>
      </c>
      <c r="H85" s="32" t="s">
        <v>168</v>
      </c>
      <c r="I85" s="27">
        <f t="shared" si="6"/>
        <v>0</v>
      </c>
      <c r="AK85" s="2">
        <f t="shared" si="7"/>
        <v>0</v>
      </c>
    </row>
    <row r="86" spans="2:37">
      <c r="B86" s="32"/>
      <c r="C86" s="32" t="s">
        <v>93</v>
      </c>
      <c r="D86" s="2">
        <f t="shared" si="5"/>
        <v>1</v>
      </c>
      <c r="E86" s="32"/>
      <c r="F86" s="32">
        <v>84</v>
      </c>
      <c r="G86" s="82" t="s">
        <v>179</v>
      </c>
      <c r="H86" s="32" t="s">
        <v>168</v>
      </c>
      <c r="I86" s="27">
        <f t="shared" si="6"/>
        <v>0</v>
      </c>
      <c r="AK86" s="2">
        <f t="shared" si="7"/>
        <v>0</v>
      </c>
    </row>
    <row r="87" spans="2:37">
      <c r="B87" s="32" t="s">
        <v>88</v>
      </c>
      <c r="C87" s="32" t="s">
        <v>93</v>
      </c>
      <c r="D87" s="2">
        <f t="shared" si="5"/>
        <v>1</v>
      </c>
      <c r="E87" s="32"/>
      <c r="F87" s="32">
        <v>85</v>
      </c>
      <c r="G87" s="82" t="s">
        <v>180</v>
      </c>
      <c r="H87" s="32" t="s">
        <v>181</v>
      </c>
      <c r="I87" s="27">
        <f t="shared" si="6"/>
        <v>0</v>
      </c>
      <c r="AK87" s="2">
        <f t="shared" si="7"/>
        <v>0</v>
      </c>
    </row>
    <row r="88" spans="2:37">
      <c r="B88" s="32" t="s">
        <v>93</v>
      </c>
      <c r="C88" s="32" t="s">
        <v>93</v>
      </c>
      <c r="D88" s="2">
        <f t="shared" si="5"/>
        <v>1</v>
      </c>
      <c r="E88" s="32"/>
      <c r="F88" s="32">
        <v>86</v>
      </c>
      <c r="G88" s="82" t="s">
        <v>182</v>
      </c>
      <c r="H88" s="32" t="s">
        <v>181</v>
      </c>
      <c r="I88" s="27">
        <f t="shared" si="6"/>
        <v>0</v>
      </c>
      <c r="AK88" s="2">
        <f t="shared" si="7"/>
        <v>0</v>
      </c>
    </row>
    <row r="89" spans="2:37">
      <c r="B89" s="32" t="s">
        <v>93</v>
      </c>
      <c r="C89" s="32" t="s">
        <v>93</v>
      </c>
      <c r="D89" s="2">
        <f t="shared" si="5"/>
        <v>1</v>
      </c>
      <c r="E89" s="32"/>
      <c r="F89" s="32">
        <v>87</v>
      </c>
      <c r="G89" s="82" t="s">
        <v>183</v>
      </c>
      <c r="H89" s="32" t="s">
        <v>181</v>
      </c>
      <c r="I89" s="27">
        <f t="shared" si="6"/>
        <v>0</v>
      </c>
      <c r="AK89" s="2">
        <f t="shared" si="7"/>
        <v>0</v>
      </c>
    </row>
    <row r="90" spans="2:37">
      <c r="B90" s="32"/>
      <c r="C90" s="32"/>
      <c r="D90" s="2">
        <f t="shared" si="5"/>
        <v>1</v>
      </c>
      <c r="E90" s="32"/>
      <c r="F90" s="32">
        <v>88</v>
      </c>
      <c r="G90" s="82" t="s">
        <v>184</v>
      </c>
      <c r="H90" s="32" t="s">
        <v>181</v>
      </c>
      <c r="I90" s="27">
        <f t="shared" si="6"/>
        <v>0</v>
      </c>
      <c r="AK90" s="2">
        <f t="shared" si="7"/>
        <v>0</v>
      </c>
    </row>
    <row r="91" spans="2:37">
      <c r="B91" s="32"/>
      <c r="C91" s="32" t="s">
        <v>93</v>
      </c>
      <c r="D91" s="2">
        <f t="shared" si="5"/>
        <v>1</v>
      </c>
      <c r="E91" s="32"/>
      <c r="F91" s="32">
        <v>89</v>
      </c>
      <c r="G91" s="82" t="s">
        <v>185</v>
      </c>
      <c r="H91" s="32" t="s">
        <v>181</v>
      </c>
      <c r="I91" s="27">
        <f t="shared" si="6"/>
        <v>0</v>
      </c>
      <c r="AK91" s="2">
        <f t="shared" si="7"/>
        <v>0</v>
      </c>
    </row>
    <row r="92" spans="2:37">
      <c r="B92" s="32"/>
      <c r="C92" s="32"/>
      <c r="D92" s="2">
        <f t="shared" si="5"/>
        <v>1</v>
      </c>
      <c r="E92" s="32"/>
      <c r="F92" s="32">
        <v>90</v>
      </c>
      <c r="G92" s="82" t="s">
        <v>186</v>
      </c>
      <c r="H92" s="32" t="s">
        <v>181</v>
      </c>
      <c r="I92" s="27">
        <f t="shared" si="6"/>
        <v>0</v>
      </c>
      <c r="AK92" s="2">
        <f t="shared" si="7"/>
        <v>0</v>
      </c>
    </row>
    <row r="93" spans="2:37">
      <c r="B93" s="32"/>
      <c r="C93" s="32"/>
      <c r="D93" s="2">
        <f t="shared" si="5"/>
        <v>1</v>
      </c>
      <c r="E93" s="32"/>
      <c r="F93" s="32">
        <v>91</v>
      </c>
      <c r="G93" s="82" t="s">
        <v>187</v>
      </c>
      <c r="H93" s="32" t="s">
        <v>181</v>
      </c>
      <c r="I93" s="27">
        <f t="shared" si="6"/>
        <v>0</v>
      </c>
      <c r="AK93" s="2">
        <f t="shared" si="7"/>
        <v>0</v>
      </c>
    </row>
    <row r="94" spans="2:37">
      <c r="B94" s="32"/>
      <c r="C94" s="32"/>
      <c r="D94" s="2">
        <f t="shared" si="5"/>
        <v>1</v>
      </c>
      <c r="E94" s="32"/>
      <c r="F94" s="32">
        <v>92</v>
      </c>
      <c r="G94" s="82" t="s">
        <v>188</v>
      </c>
      <c r="H94" s="32" t="s">
        <v>181</v>
      </c>
      <c r="I94" s="27">
        <f t="shared" si="6"/>
        <v>0</v>
      </c>
      <c r="AK94" s="2">
        <f t="shared" si="7"/>
        <v>0</v>
      </c>
    </row>
    <row r="95" spans="2:37">
      <c r="B95" s="32"/>
      <c r="C95" s="32" t="s">
        <v>93</v>
      </c>
      <c r="D95" s="2">
        <f t="shared" si="5"/>
        <v>1</v>
      </c>
      <c r="E95" s="32"/>
      <c r="F95" s="32">
        <v>93</v>
      </c>
      <c r="G95" s="82" t="s">
        <v>189</v>
      </c>
      <c r="H95" s="32" t="s">
        <v>181</v>
      </c>
      <c r="I95" s="27">
        <f t="shared" si="6"/>
        <v>0</v>
      </c>
      <c r="AK95" s="2">
        <f t="shared" si="7"/>
        <v>0</v>
      </c>
    </row>
    <row r="96" spans="2:37">
      <c r="B96" s="32"/>
      <c r="C96" s="32"/>
      <c r="D96" s="2">
        <f t="shared" si="5"/>
        <v>1</v>
      </c>
      <c r="E96" s="32"/>
      <c r="F96" s="32">
        <v>94</v>
      </c>
      <c r="G96" s="82" t="s">
        <v>190</v>
      </c>
      <c r="H96" s="32" t="s">
        <v>181</v>
      </c>
      <c r="I96" s="27">
        <f t="shared" si="6"/>
        <v>0</v>
      </c>
      <c r="AK96" s="2">
        <f t="shared" si="7"/>
        <v>0</v>
      </c>
    </row>
    <row r="97" spans="2:37">
      <c r="B97" s="32"/>
      <c r="C97" s="32"/>
      <c r="D97" s="2">
        <f t="shared" si="5"/>
        <v>1</v>
      </c>
      <c r="E97" s="32"/>
      <c r="F97" s="32">
        <v>95</v>
      </c>
      <c r="G97" s="82" t="s">
        <v>191</v>
      </c>
      <c r="H97" s="32" t="s">
        <v>181</v>
      </c>
      <c r="I97" s="27">
        <f t="shared" si="6"/>
        <v>0</v>
      </c>
      <c r="AK97" s="2">
        <f t="shared" si="7"/>
        <v>0</v>
      </c>
    </row>
    <row r="98" spans="2:37">
      <c r="B98" s="32"/>
      <c r="C98" s="32"/>
      <c r="D98" s="2">
        <f t="shared" si="5"/>
        <v>1</v>
      </c>
      <c r="E98" s="32"/>
      <c r="F98" s="32">
        <v>96</v>
      </c>
      <c r="G98" s="82" t="s">
        <v>192</v>
      </c>
      <c r="H98" s="32" t="s">
        <v>181</v>
      </c>
      <c r="I98" s="27">
        <f t="shared" si="6"/>
        <v>0</v>
      </c>
      <c r="AK98" s="2">
        <f t="shared" si="7"/>
        <v>0</v>
      </c>
    </row>
    <row r="99" spans="2:37">
      <c r="B99" s="32" t="s">
        <v>88</v>
      </c>
      <c r="C99" s="32" t="s">
        <v>88</v>
      </c>
      <c r="D99" s="2">
        <f t="shared" si="5"/>
        <v>1</v>
      </c>
      <c r="E99" s="32"/>
      <c r="F99" s="32">
        <v>97</v>
      </c>
      <c r="G99" s="82" t="s">
        <v>193</v>
      </c>
      <c r="H99" s="32" t="s">
        <v>194</v>
      </c>
      <c r="I99" s="27">
        <f t="shared" ref="I99:I130" si="8">SUM(J99:AJ99)*D99</f>
        <v>0</v>
      </c>
      <c r="AK99" s="2">
        <f t="shared" ref="AK99:AK130" si="9">E99</f>
        <v>0</v>
      </c>
    </row>
    <row r="100" spans="2:37">
      <c r="B100" s="32"/>
      <c r="C100" s="32" t="s">
        <v>87</v>
      </c>
      <c r="D100" s="2">
        <f t="shared" si="5"/>
        <v>1</v>
      </c>
      <c r="E100" s="32"/>
      <c r="F100" s="32">
        <v>98</v>
      </c>
      <c r="G100" s="82" t="s">
        <v>195</v>
      </c>
      <c r="H100" s="32" t="s">
        <v>194</v>
      </c>
      <c r="I100" s="27">
        <f t="shared" si="8"/>
        <v>0</v>
      </c>
      <c r="AK100" s="2">
        <f t="shared" si="9"/>
        <v>0</v>
      </c>
    </row>
    <row r="101" spans="2:37">
      <c r="B101" s="32"/>
      <c r="C101" s="32" t="s">
        <v>88</v>
      </c>
      <c r="D101" s="2">
        <f t="shared" si="5"/>
        <v>1</v>
      </c>
      <c r="E101" s="32"/>
      <c r="F101" s="32">
        <v>99</v>
      </c>
      <c r="G101" s="82" t="s">
        <v>196</v>
      </c>
      <c r="H101" s="32" t="s">
        <v>194</v>
      </c>
      <c r="I101" s="27">
        <f t="shared" si="8"/>
        <v>0</v>
      </c>
      <c r="AK101" s="2">
        <f t="shared" si="9"/>
        <v>0</v>
      </c>
    </row>
    <row r="102" spans="2:37">
      <c r="B102" s="32" t="s">
        <v>93</v>
      </c>
      <c r="C102" s="32" t="s">
        <v>87</v>
      </c>
      <c r="D102" s="2">
        <f t="shared" si="5"/>
        <v>1</v>
      </c>
      <c r="E102" s="32"/>
      <c r="F102" s="32">
        <v>100</v>
      </c>
      <c r="G102" s="82" t="s">
        <v>197</v>
      </c>
      <c r="H102" s="32" t="s">
        <v>194</v>
      </c>
      <c r="I102" s="27">
        <f t="shared" si="8"/>
        <v>0</v>
      </c>
      <c r="AK102" s="2">
        <f t="shared" si="9"/>
        <v>0</v>
      </c>
    </row>
    <row r="103" spans="2:37">
      <c r="B103" s="32"/>
      <c r="C103" s="32" t="s">
        <v>93</v>
      </c>
      <c r="D103" s="2">
        <f t="shared" si="5"/>
        <v>1</v>
      </c>
      <c r="E103" s="32"/>
      <c r="F103" s="32">
        <v>101</v>
      </c>
      <c r="G103" s="82" t="s">
        <v>198</v>
      </c>
      <c r="H103" s="32" t="s">
        <v>194</v>
      </c>
      <c r="I103" s="27">
        <f t="shared" si="8"/>
        <v>0</v>
      </c>
      <c r="AK103" s="2">
        <f t="shared" si="9"/>
        <v>0</v>
      </c>
    </row>
    <row r="104" spans="2:37">
      <c r="B104" s="32"/>
      <c r="C104" s="32"/>
      <c r="D104" s="2">
        <f t="shared" si="5"/>
        <v>1</v>
      </c>
      <c r="E104" s="32"/>
      <c r="F104" s="32">
        <v>102</v>
      </c>
      <c r="G104" s="82" t="s">
        <v>199</v>
      </c>
      <c r="H104" s="32" t="s">
        <v>194</v>
      </c>
      <c r="I104" s="27">
        <f t="shared" si="8"/>
        <v>0</v>
      </c>
      <c r="AK104" s="2">
        <f t="shared" si="9"/>
        <v>0</v>
      </c>
    </row>
    <row r="105" spans="2:37">
      <c r="B105" s="32"/>
      <c r="C105" s="32" t="s">
        <v>93</v>
      </c>
      <c r="D105" s="2">
        <f t="shared" si="5"/>
        <v>1</v>
      </c>
      <c r="E105" s="32"/>
      <c r="F105" s="32">
        <v>103</v>
      </c>
      <c r="G105" s="82" t="s">
        <v>200</v>
      </c>
      <c r="H105" s="32" t="s">
        <v>194</v>
      </c>
      <c r="I105" s="27">
        <f t="shared" si="8"/>
        <v>0</v>
      </c>
      <c r="AK105" s="2">
        <f t="shared" si="9"/>
        <v>0</v>
      </c>
    </row>
    <row r="106" spans="2:37">
      <c r="B106" s="32"/>
      <c r="C106" s="32"/>
      <c r="D106" s="2">
        <f t="shared" si="5"/>
        <v>1</v>
      </c>
      <c r="E106" s="32"/>
      <c r="F106" s="32">
        <v>104</v>
      </c>
      <c r="G106" s="82" t="s">
        <v>201</v>
      </c>
      <c r="H106" s="32" t="s">
        <v>194</v>
      </c>
      <c r="I106" s="27">
        <f t="shared" si="8"/>
        <v>0</v>
      </c>
      <c r="AK106" s="2">
        <f t="shared" si="9"/>
        <v>0</v>
      </c>
    </row>
    <row r="107" spans="2:37">
      <c r="B107" s="32"/>
      <c r="C107" s="32"/>
      <c r="D107" s="2">
        <f t="shared" si="5"/>
        <v>1</v>
      </c>
      <c r="E107" s="32"/>
      <c r="F107" s="32">
        <v>105</v>
      </c>
      <c r="G107" s="82" t="s">
        <v>383</v>
      </c>
      <c r="H107" s="32" t="s">
        <v>194</v>
      </c>
      <c r="I107" s="27">
        <f t="shared" si="8"/>
        <v>0</v>
      </c>
      <c r="AK107" s="2">
        <f t="shared" si="9"/>
        <v>0</v>
      </c>
    </row>
    <row r="108" spans="2:37">
      <c r="B108" s="32"/>
      <c r="C108" s="32"/>
      <c r="D108" s="2">
        <f t="shared" si="5"/>
        <v>1</v>
      </c>
      <c r="E108" s="32"/>
      <c r="F108" s="32">
        <v>106</v>
      </c>
      <c r="G108" s="82" t="s">
        <v>203</v>
      </c>
      <c r="H108" s="32" t="s">
        <v>194</v>
      </c>
      <c r="I108" s="27">
        <f t="shared" si="8"/>
        <v>0</v>
      </c>
      <c r="AK108" s="2">
        <f t="shared" si="9"/>
        <v>0</v>
      </c>
    </row>
    <row r="109" spans="2:37">
      <c r="B109" s="32"/>
      <c r="C109" s="32"/>
      <c r="D109" s="2">
        <f t="shared" si="5"/>
        <v>1</v>
      </c>
      <c r="E109" s="32"/>
      <c r="F109" s="32">
        <v>107</v>
      </c>
      <c r="G109" s="82" t="s">
        <v>204</v>
      </c>
      <c r="H109" s="32" t="s">
        <v>194</v>
      </c>
      <c r="I109" s="27">
        <f t="shared" si="8"/>
        <v>0</v>
      </c>
      <c r="AK109" s="2">
        <f t="shared" si="9"/>
        <v>0</v>
      </c>
    </row>
    <row r="110" spans="2:37">
      <c r="B110" s="32"/>
      <c r="C110" s="32" t="s">
        <v>93</v>
      </c>
      <c r="D110" s="2">
        <f t="shared" si="5"/>
        <v>1</v>
      </c>
      <c r="E110" s="32"/>
      <c r="F110" s="32">
        <v>108</v>
      </c>
      <c r="G110" s="82" t="s">
        <v>205</v>
      </c>
      <c r="H110" s="32" t="s">
        <v>194</v>
      </c>
      <c r="I110" s="27">
        <f t="shared" si="8"/>
        <v>0</v>
      </c>
      <c r="AK110" s="2">
        <f t="shared" si="9"/>
        <v>0</v>
      </c>
    </row>
    <row r="111" spans="2:37">
      <c r="B111" s="32"/>
      <c r="C111" s="32" t="s">
        <v>87</v>
      </c>
      <c r="D111" s="2">
        <f t="shared" si="5"/>
        <v>1</v>
      </c>
      <c r="E111" s="32"/>
      <c r="F111" s="32">
        <v>109</v>
      </c>
      <c r="G111" s="82" t="s">
        <v>206</v>
      </c>
      <c r="H111" s="32" t="s">
        <v>207</v>
      </c>
      <c r="I111" s="27">
        <f t="shared" si="8"/>
        <v>0</v>
      </c>
      <c r="AK111" s="2">
        <f t="shared" si="9"/>
        <v>0</v>
      </c>
    </row>
    <row r="112" spans="2:37">
      <c r="B112" s="32"/>
      <c r="C112" s="32" t="s">
        <v>88</v>
      </c>
      <c r="D112" s="2">
        <f t="shared" si="5"/>
        <v>1</v>
      </c>
      <c r="E112" s="32"/>
      <c r="F112" s="32">
        <v>110</v>
      </c>
      <c r="G112" s="82" t="s">
        <v>208</v>
      </c>
      <c r="H112" s="32" t="s">
        <v>207</v>
      </c>
      <c r="I112" s="27">
        <f t="shared" si="8"/>
        <v>0</v>
      </c>
      <c r="AK112" s="2">
        <f t="shared" si="9"/>
        <v>0</v>
      </c>
    </row>
    <row r="113" spans="2:37">
      <c r="B113" s="32"/>
      <c r="C113" s="32" t="s">
        <v>93</v>
      </c>
      <c r="D113" s="2">
        <f t="shared" si="5"/>
        <v>1</v>
      </c>
      <c r="E113" s="32"/>
      <c r="F113" s="32">
        <v>111</v>
      </c>
      <c r="G113" s="82" t="s">
        <v>384</v>
      </c>
      <c r="H113" s="32" t="s">
        <v>207</v>
      </c>
      <c r="I113" s="27">
        <f t="shared" si="8"/>
        <v>0</v>
      </c>
      <c r="AK113" s="2">
        <f t="shared" si="9"/>
        <v>0</v>
      </c>
    </row>
    <row r="114" spans="2:37">
      <c r="B114" s="32"/>
      <c r="C114" s="32" t="s">
        <v>93</v>
      </c>
      <c r="D114" s="2">
        <f t="shared" si="5"/>
        <v>1</v>
      </c>
      <c r="E114" s="32"/>
      <c r="F114" s="32">
        <v>112</v>
      </c>
      <c r="G114" s="82" t="s">
        <v>210</v>
      </c>
      <c r="H114" s="32" t="s">
        <v>207</v>
      </c>
      <c r="I114" s="27">
        <f t="shared" si="8"/>
        <v>0</v>
      </c>
      <c r="AK114" s="2">
        <f t="shared" si="9"/>
        <v>0</v>
      </c>
    </row>
    <row r="115" spans="2:37">
      <c r="B115" s="32"/>
      <c r="C115" s="32" t="s">
        <v>93</v>
      </c>
      <c r="D115" s="2">
        <f t="shared" si="5"/>
        <v>1</v>
      </c>
      <c r="E115" s="32"/>
      <c r="F115" s="32">
        <v>113</v>
      </c>
      <c r="G115" s="82" t="s">
        <v>211</v>
      </c>
      <c r="H115" s="32" t="s">
        <v>207</v>
      </c>
      <c r="I115" s="27">
        <f t="shared" si="8"/>
        <v>0</v>
      </c>
      <c r="AK115" s="2">
        <f t="shared" si="9"/>
        <v>0</v>
      </c>
    </row>
    <row r="116" spans="2:37">
      <c r="B116" s="32"/>
      <c r="C116" s="32"/>
      <c r="D116" s="2">
        <f t="shared" si="5"/>
        <v>1</v>
      </c>
      <c r="E116" s="32"/>
      <c r="F116" s="32">
        <v>114</v>
      </c>
      <c r="G116" s="82" t="s">
        <v>385</v>
      </c>
      <c r="H116" s="32" t="s">
        <v>207</v>
      </c>
      <c r="I116" s="27">
        <f t="shared" si="8"/>
        <v>0</v>
      </c>
      <c r="AK116" s="2">
        <f t="shared" si="9"/>
        <v>0</v>
      </c>
    </row>
    <row r="117" spans="2:37">
      <c r="B117" s="32" t="s">
        <v>93</v>
      </c>
      <c r="C117" s="32" t="s">
        <v>93</v>
      </c>
      <c r="D117" s="2">
        <f t="shared" si="5"/>
        <v>1</v>
      </c>
      <c r="E117" s="32"/>
      <c r="F117" s="32">
        <v>115</v>
      </c>
      <c r="G117" s="82" t="s">
        <v>213</v>
      </c>
      <c r="H117" s="32" t="s">
        <v>207</v>
      </c>
      <c r="I117" s="27">
        <f t="shared" si="8"/>
        <v>0</v>
      </c>
      <c r="AK117" s="2">
        <f t="shared" si="9"/>
        <v>0</v>
      </c>
    </row>
    <row r="118" spans="2:37">
      <c r="B118" s="32"/>
      <c r="C118" s="32"/>
      <c r="D118" s="2">
        <f t="shared" si="5"/>
        <v>1</v>
      </c>
      <c r="E118" s="32"/>
      <c r="F118" s="32">
        <v>116</v>
      </c>
      <c r="G118" s="82" t="s">
        <v>214</v>
      </c>
      <c r="H118" s="32" t="s">
        <v>207</v>
      </c>
      <c r="I118" s="27">
        <f t="shared" si="8"/>
        <v>0</v>
      </c>
      <c r="AK118" s="2">
        <f t="shared" si="9"/>
        <v>0</v>
      </c>
    </row>
    <row r="119" spans="2:37">
      <c r="B119" s="32"/>
      <c r="C119" s="32"/>
      <c r="D119" s="2">
        <f t="shared" si="5"/>
        <v>1</v>
      </c>
      <c r="E119" s="32"/>
      <c r="F119" s="32">
        <v>117</v>
      </c>
      <c r="G119" s="82" t="s">
        <v>386</v>
      </c>
      <c r="H119" s="32" t="s">
        <v>207</v>
      </c>
      <c r="I119" s="27">
        <f t="shared" si="8"/>
        <v>0</v>
      </c>
      <c r="AK119" s="2">
        <f t="shared" si="9"/>
        <v>0</v>
      </c>
    </row>
    <row r="120" spans="2:37">
      <c r="B120" s="32"/>
      <c r="C120" s="32"/>
      <c r="D120" s="2">
        <f t="shared" si="5"/>
        <v>1</v>
      </c>
      <c r="E120" s="32"/>
      <c r="F120" s="32">
        <v>118</v>
      </c>
      <c r="G120" s="82" t="s">
        <v>216</v>
      </c>
      <c r="H120" s="32" t="s">
        <v>207</v>
      </c>
      <c r="I120" s="27">
        <f t="shared" si="8"/>
        <v>0</v>
      </c>
      <c r="AK120" s="2">
        <f t="shared" si="9"/>
        <v>0</v>
      </c>
    </row>
    <row r="121" spans="2:37">
      <c r="B121" s="32"/>
      <c r="C121" s="32"/>
      <c r="D121" s="2">
        <f t="shared" si="5"/>
        <v>1</v>
      </c>
      <c r="E121" s="32"/>
      <c r="F121" s="32">
        <v>119</v>
      </c>
      <c r="G121" s="82" t="s">
        <v>217</v>
      </c>
      <c r="H121" s="32" t="s">
        <v>207</v>
      </c>
      <c r="I121" s="27">
        <f t="shared" si="8"/>
        <v>0</v>
      </c>
      <c r="AK121" s="2">
        <f t="shared" si="9"/>
        <v>0</v>
      </c>
    </row>
    <row r="122" spans="2:37">
      <c r="B122" s="32"/>
      <c r="C122" s="32"/>
      <c r="D122" s="2">
        <f t="shared" si="5"/>
        <v>1</v>
      </c>
      <c r="E122" s="32"/>
      <c r="F122" s="32">
        <v>120</v>
      </c>
      <c r="G122" s="82" t="s">
        <v>218</v>
      </c>
      <c r="H122" s="32" t="s">
        <v>207</v>
      </c>
      <c r="I122" s="27">
        <f t="shared" si="8"/>
        <v>0</v>
      </c>
      <c r="AK122" s="2">
        <f t="shared" si="9"/>
        <v>0</v>
      </c>
    </row>
    <row r="123" spans="2:37">
      <c r="B123" s="32" t="s">
        <v>93</v>
      </c>
      <c r="C123" s="32" t="s">
        <v>93</v>
      </c>
      <c r="D123" s="2">
        <f t="shared" si="5"/>
        <v>1</v>
      </c>
      <c r="E123" s="32"/>
      <c r="F123" s="32">
        <v>121</v>
      </c>
      <c r="G123" s="82" t="s">
        <v>219</v>
      </c>
      <c r="H123" s="32" t="s">
        <v>220</v>
      </c>
      <c r="I123" s="27">
        <f t="shared" si="8"/>
        <v>0</v>
      </c>
      <c r="AK123" s="2">
        <f t="shared" si="9"/>
        <v>0</v>
      </c>
    </row>
    <row r="124" spans="2:37">
      <c r="B124" s="32" t="s">
        <v>93</v>
      </c>
      <c r="C124" s="32" t="s">
        <v>93</v>
      </c>
      <c r="D124" s="2">
        <f t="shared" si="5"/>
        <v>1</v>
      </c>
      <c r="E124" s="32"/>
      <c r="F124" s="32">
        <v>122</v>
      </c>
      <c r="G124" s="82" t="s">
        <v>221</v>
      </c>
      <c r="H124" s="32" t="s">
        <v>220</v>
      </c>
      <c r="I124" s="27">
        <f t="shared" si="8"/>
        <v>0</v>
      </c>
      <c r="AK124" s="2">
        <f t="shared" si="9"/>
        <v>0</v>
      </c>
    </row>
    <row r="125" spans="2:37">
      <c r="B125" s="32" t="s">
        <v>93</v>
      </c>
      <c r="C125" s="32" t="s">
        <v>93</v>
      </c>
      <c r="D125" s="2">
        <f t="shared" si="5"/>
        <v>1</v>
      </c>
      <c r="E125" s="32"/>
      <c r="F125" s="32">
        <v>123</v>
      </c>
      <c r="G125" s="82" t="s">
        <v>222</v>
      </c>
      <c r="H125" s="32" t="s">
        <v>220</v>
      </c>
      <c r="I125" s="27">
        <f t="shared" si="8"/>
        <v>0</v>
      </c>
      <c r="AK125" s="2">
        <f t="shared" si="9"/>
        <v>0</v>
      </c>
    </row>
    <row r="126" spans="2:37">
      <c r="B126" s="32"/>
      <c r="C126" s="32" t="s">
        <v>93</v>
      </c>
      <c r="D126" s="2">
        <f t="shared" si="5"/>
        <v>1</v>
      </c>
      <c r="E126" s="32"/>
      <c r="F126" s="32">
        <v>124</v>
      </c>
      <c r="G126" s="82" t="s">
        <v>223</v>
      </c>
      <c r="H126" s="32" t="s">
        <v>220</v>
      </c>
      <c r="I126" s="27">
        <f t="shared" si="8"/>
        <v>0</v>
      </c>
      <c r="AK126" s="2">
        <f t="shared" si="9"/>
        <v>0</v>
      </c>
    </row>
    <row r="127" spans="2:37">
      <c r="B127" s="32"/>
      <c r="C127" s="32"/>
      <c r="D127" s="2">
        <f t="shared" si="5"/>
        <v>1</v>
      </c>
      <c r="E127" s="32"/>
      <c r="F127" s="32">
        <v>125</v>
      </c>
      <c r="G127" s="82" t="s">
        <v>224</v>
      </c>
      <c r="H127" s="32" t="s">
        <v>220</v>
      </c>
      <c r="I127" s="27">
        <f t="shared" si="8"/>
        <v>0</v>
      </c>
      <c r="AK127" s="2">
        <f t="shared" si="9"/>
        <v>0</v>
      </c>
    </row>
    <row r="128" spans="2:37">
      <c r="B128" s="32"/>
      <c r="C128" s="32"/>
      <c r="D128" s="2">
        <f t="shared" si="5"/>
        <v>1</v>
      </c>
      <c r="E128" s="32"/>
      <c r="F128" s="32">
        <v>126</v>
      </c>
      <c r="G128" s="82" t="s">
        <v>225</v>
      </c>
      <c r="H128" s="32" t="s">
        <v>220</v>
      </c>
      <c r="I128" s="27">
        <f t="shared" si="8"/>
        <v>0</v>
      </c>
      <c r="AK128" s="2">
        <f t="shared" si="9"/>
        <v>0</v>
      </c>
    </row>
    <row r="129" spans="2:37">
      <c r="B129" s="32"/>
      <c r="C129" s="32"/>
      <c r="D129" s="2">
        <f t="shared" si="5"/>
        <v>1</v>
      </c>
      <c r="E129" s="32"/>
      <c r="F129" s="32">
        <v>127</v>
      </c>
      <c r="G129" s="82" t="s">
        <v>226</v>
      </c>
      <c r="H129" s="32" t="s">
        <v>220</v>
      </c>
      <c r="I129" s="27">
        <f t="shared" si="8"/>
        <v>0</v>
      </c>
      <c r="AK129" s="2">
        <f t="shared" si="9"/>
        <v>0</v>
      </c>
    </row>
    <row r="130" spans="2:37">
      <c r="B130" s="32"/>
      <c r="C130" s="32"/>
      <c r="D130" s="2">
        <f t="shared" si="5"/>
        <v>1</v>
      </c>
      <c r="E130" s="32"/>
      <c r="F130" s="32">
        <v>128</v>
      </c>
      <c r="G130" s="82" t="s">
        <v>227</v>
      </c>
      <c r="H130" s="32" t="s">
        <v>220</v>
      </c>
      <c r="I130" s="27">
        <f t="shared" si="8"/>
        <v>0</v>
      </c>
      <c r="AK130" s="2">
        <f t="shared" si="9"/>
        <v>0</v>
      </c>
    </row>
    <row r="131" spans="2:37">
      <c r="B131" s="32"/>
      <c r="C131" s="32"/>
      <c r="D131" s="2">
        <f t="shared" ref="D131:D154" si="10">IF(E131="uit",0,1)</f>
        <v>1</v>
      </c>
      <c r="E131" s="32"/>
      <c r="F131" s="32">
        <v>129</v>
      </c>
      <c r="G131" s="82" t="s">
        <v>228</v>
      </c>
      <c r="H131" s="32" t="s">
        <v>220</v>
      </c>
      <c r="I131" s="27">
        <f t="shared" ref="I131:I154" si="11">SUM(J131:AJ131)*D131</f>
        <v>0</v>
      </c>
      <c r="AK131" s="2">
        <f t="shared" ref="AK131:AK154" si="12">E131</f>
        <v>0</v>
      </c>
    </row>
    <row r="132" spans="2:37">
      <c r="B132" s="32"/>
      <c r="C132" s="32"/>
      <c r="D132" s="2">
        <f t="shared" si="10"/>
        <v>1</v>
      </c>
      <c r="E132" s="32"/>
      <c r="F132" s="32">
        <v>130</v>
      </c>
      <c r="G132" s="82" t="s">
        <v>229</v>
      </c>
      <c r="H132" s="32" t="s">
        <v>220</v>
      </c>
      <c r="I132" s="27">
        <f t="shared" si="11"/>
        <v>0</v>
      </c>
      <c r="AK132" s="2">
        <f t="shared" si="12"/>
        <v>0</v>
      </c>
    </row>
    <row r="133" spans="2:37">
      <c r="B133" s="32"/>
      <c r="C133" s="32"/>
      <c r="D133" s="2">
        <f t="shared" si="10"/>
        <v>1</v>
      </c>
      <c r="E133" s="32"/>
      <c r="F133" s="32">
        <v>131</v>
      </c>
      <c r="G133" s="82" t="s">
        <v>230</v>
      </c>
      <c r="H133" s="32" t="s">
        <v>220</v>
      </c>
      <c r="I133" s="27">
        <f t="shared" si="11"/>
        <v>0</v>
      </c>
      <c r="AK133" s="2">
        <f t="shared" si="12"/>
        <v>0</v>
      </c>
    </row>
    <row r="134" spans="2:37">
      <c r="B134" s="32"/>
      <c r="C134" s="32"/>
      <c r="D134" s="2">
        <f t="shared" si="10"/>
        <v>1</v>
      </c>
      <c r="E134" s="32"/>
      <c r="F134" s="32">
        <v>132</v>
      </c>
      <c r="G134" s="82" t="s">
        <v>231</v>
      </c>
      <c r="H134" s="32" t="s">
        <v>220</v>
      </c>
      <c r="I134" s="27">
        <f t="shared" si="11"/>
        <v>0</v>
      </c>
      <c r="AK134" s="2">
        <f t="shared" si="12"/>
        <v>0</v>
      </c>
    </row>
    <row r="135" spans="2:37">
      <c r="B135" s="32" t="s">
        <v>87</v>
      </c>
      <c r="C135" s="32" t="s">
        <v>88</v>
      </c>
      <c r="D135" s="2">
        <f t="shared" si="10"/>
        <v>1</v>
      </c>
      <c r="E135" s="32"/>
      <c r="F135" s="32">
        <v>133</v>
      </c>
      <c r="G135" s="82" t="s">
        <v>232</v>
      </c>
      <c r="H135" s="32" t="s">
        <v>233</v>
      </c>
      <c r="I135" s="27">
        <f t="shared" si="11"/>
        <v>0</v>
      </c>
      <c r="AK135" s="2">
        <f t="shared" si="12"/>
        <v>0</v>
      </c>
    </row>
    <row r="136" spans="2:37">
      <c r="B136" s="32" t="s">
        <v>88</v>
      </c>
      <c r="C136" s="32" t="s">
        <v>88</v>
      </c>
      <c r="D136" s="2">
        <f t="shared" si="10"/>
        <v>1</v>
      </c>
      <c r="E136" s="32"/>
      <c r="F136" s="32">
        <v>134</v>
      </c>
      <c r="G136" s="82" t="s">
        <v>234</v>
      </c>
      <c r="H136" s="32" t="s">
        <v>233</v>
      </c>
      <c r="I136" s="27">
        <f t="shared" si="11"/>
        <v>0</v>
      </c>
      <c r="AK136" s="2">
        <f t="shared" si="12"/>
        <v>0</v>
      </c>
    </row>
    <row r="137" spans="2:37">
      <c r="B137" s="32" t="s">
        <v>93</v>
      </c>
      <c r="C137" s="32" t="s">
        <v>93</v>
      </c>
      <c r="D137" s="2">
        <f t="shared" si="10"/>
        <v>1</v>
      </c>
      <c r="E137" s="32"/>
      <c r="F137" s="32">
        <v>135</v>
      </c>
      <c r="G137" s="82" t="s">
        <v>235</v>
      </c>
      <c r="H137" s="32" t="s">
        <v>233</v>
      </c>
      <c r="I137" s="27">
        <f t="shared" si="11"/>
        <v>0</v>
      </c>
      <c r="AK137" s="2">
        <f t="shared" si="12"/>
        <v>0</v>
      </c>
    </row>
    <row r="138" spans="2:37">
      <c r="B138" s="32" t="s">
        <v>88</v>
      </c>
      <c r="C138" s="32" t="s">
        <v>93</v>
      </c>
      <c r="D138" s="2">
        <f t="shared" si="10"/>
        <v>1</v>
      </c>
      <c r="E138" s="32"/>
      <c r="F138" s="32">
        <v>136</v>
      </c>
      <c r="G138" s="82" t="s">
        <v>236</v>
      </c>
      <c r="H138" s="32" t="s">
        <v>233</v>
      </c>
      <c r="I138" s="27">
        <f t="shared" si="11"/>
        <v>0</v>
      </c>
      <c r="AK138" s="2">
        <f t="shared" si="12"/>
        <v>0</v>
      </c>
    </row>
    <row r="139" spans="2:37">
      <c r="B139" s="32" t="s">
        <v>93</v>
      </c>
      <c r="C139" s="32" t="s">
        <v>93</v>
      </c>
      <c r="D139" s="2">
        <f t="shared" si="10"/>
        <v>1</v>
      </c>
      <c r="E139" s="32"/>
      <c r="F139" s="32">
        <v>137</v>
      </c>
      <c r="G139" s="82" t="s">
        <v>237</v>
      </c>
      <c r="H139" s="32" t="s">
        <v>233</v>
      </c>
      <c r="I139" s="27">
        <f t="shared" si="11"/>
        <v>0</v>
      </c>
      <c r="AK139" s="2">
        <f t="shared" si="12"/>
        <v>0</v>
      </c>
    </row>
    <row r="140" spans="2:37">
      <c r="B140" s="32"/>
      <c r="C140" s="32" t="s">
        <v>93</v>
      </c>
      <c r="D140" s="2">
        <f t="shared" si="10"/>
        <v>1</v>
      </c>
      <c r="E140" s="32"/>
      <c r="F140" s="32">
        <v>138</v>
      </c>
      <c r="G140" s="82" t="s">
        <v>238</v>
      </c>
      <c r="H140" s="32" t="s">
        <v>233</v>
      </c>
      <c r="I140" s="27">
        <f t="shared" si="11"/>
        <v>0</v>
      </c>
      <c r="AK140" s="2">
        <f t="shared" si="12"/>
        <v>0</v>
      </c>
    </row>
    <row r="141" spans="2:37">
      <c r="B141" s="32"/>
      <c r="C141" s="32" t="s">
        <v>93</v>
      </c>
      <c r="D141" s="2">
        <f t="shared" si="10"/>
        <v>1</v>
      </c>
      <c r="E141" s="32"/>
      <c r="F141" s="32">
        <v>139</v>
      </c>
      <c r="G141" s="82" t="s">
        <v>239</v>
      </c>
      <c r="H141" s="32" t="s">
        <v>233</v>
      </c>
      <c r="I141" s="27">
        <f t="shared" si="11"/>
        <v>0</v>
      </c>
      <c r="AK141" s="2">
        <f t="shared" si="12"/>
        <v>0</v>
      </c>
    </row>
    <row r="142" spans="2:37">
      <c r="B142" s="32" t="s">
        <v>93</v>
      </c>
      <c r="C142" s="32"/>
      <c r="D142" s="2">
        <f t="shared" si="10"/>
        <v>1</v>
      </c>
      <c r="E142" s="32"/>
      <c r="F142" s="32">
        <v>140</v>
      </c>
      <c r="G142" s="82" t="s">
        <v>240</v>
      </c>
      <c r="H142" s="32" t="s">
        <v>233</v>
      </c>
      <c r="I142" s="27">
        <f t="shared" si="11"/>
        <v>0</v>
      </c>
      <c r="AK142" s="2">
        <f t="shared" si="12"/>
        <v>0</v>
      </c>
    </row>
    <row r="143" spans="2:37">
      <c r="B143" s="32" t="s">
        <v>93</v>
      </c>
      <c r="C143" s="32" t="s">
        <v>93</v>
      </c>
      <c r="D143" s="2">
        <f t="shared" si="10"/>
        <v>1</v>
      </c>
      <c r="E143" s="32"/>
      <c r="F143" s="32">
        <v>141</v>
      </c>
      <c r="G143" s="82" t="s">
        <v>241</v>
      </c>
      <c r="H143" s="32" t="s">
        <v>233</v>
      </c>
      <c r="I143" s="27">
        <f t="shared" si="11"/>
        <v>0</v>
      </c>
      <c r="AK143" s="2">
        <f t="shared" si="12"/>
        <v>0</v>
      </c>
    </row>
    <row r="144" spans="2:37">
      <c r="B144" s="32"/>
      <c r="C144" s="32"/>
      <c r="D144" s="2">
        <f t="shared" si="10"/>
        <v>1</v>
      </c>
      <c r="E144" s="32"/>
      <c r="F144" s="32">
        <v>142</v>
      </c>
      <c r="G144" s="82" t="s">
        <v>242</v>
      </c>
      <c r="H144" s="32" t="s">
        <v>233</v>
      </c>
      <c r="I144" s="27">
        <f t="shared" si="11"/>
        <v>0</v>
      </c>
      <c r="AK144" s="2">
        <f t="shared" si="12"/>
        <v>0</v>
      </c>
    </row>
    <row r="145" spans="2:37">
      <c r="B145" s="32"/>
      <c r="C145" s="32"/>
      <c r="D145" s="2">
        <f t="shared" si="10"/>
        <v>1</v>
      </c>
      <c r="E145" s="32"/>
      <c r="F145" s="32">
        <v>143</v>
      </c>
      <c r="G145" s="82" t="s">
        <v>243</v>
      </c>
      <c r="H145" s="32" t="s">
        <v>233</v>
      </c>
      <c r="I145" s="27">
        <f t="shared" si="11"/>
        <v>0</v>
      </c>
      <c r="AK145" s="2">
        <f t="shared" si="12"/>
        <v>0</v>
      </c>
    </row>
    <row r="146" spans="2:37">
      <c r="B146" s="32"/>
      <c r="C146" s="32" t="s">
        <v>93</v>
      </c>
      <c r="D146" s="2">
        <f t="shared" si="10"/>
        <v>1</v>
      </c>
      <c r="E146" s="32"/>
      <c r="F146" s="32">
        <v>144</v>
      </c>
      <c r="G146" s="82" t="s">
        <v>244</v>
      </c>
      <c r="H146" s="32" t="s">
        <v>233</v>
      </c>
      <c r="I146" s="27">
        <f t="shared" si="11"/>
        <v>0</v>
      </c>
      <c r="AK146" s="2">
        <f t="shared" si="12"/>
        <v>0</v>
      </c>
    </row>
    <row r="147" spans="2:37">
      <c r="B147" s="32" t="s">
        <v>87</v>
      </c>
      <c r="C147" s="32" t="s">
        <v>88</v>
      </c>
      <c r="D147" s="2">
        <f t="shared" si="10"/>
        <v>1</v>
      </c>
      <c r="E147" s="32"/>
      <c r="F147" s="32">
        <v>145</v>
      </c>
      <c r="G147" s="82" t="s">
        <v>245</v>
      </c>
      <c r="H147" s="32" t="s">
        <v>246</v>
      </c>
      <c r="I147" s="27">
        <f t="shared" si="11"/>
        <v>0</v>
      </c>
      <c r="AK147" s="2">
        <f t="shared" si="12"/>
        <v>0</v>
      </c>
    </row>
    <row r="148" spans="2:37">
      <c r="B148" s="32" t="s">
        <v>88</v>
      </c>
      <c r="C148" s="32" t="s">
        <v>93</v>
      </c>
      <c r="D148" s="2">
        <f t="shared" si="10"/>
        <v>1</v>
      </c>
      <c r="E148" s="32"/>
      <c r="F148" s="32">
        <v>146</v>
      </c>
      <c r="G148" s="82" t="s">
        <v>247</v>
      </c>
      <c r="H148" s="32" t="s">
        <v>246</v>
      </c>
      <c r="I148" s="27">
        <f t="shared" si="11"/>
        <v>0</v>
      </c>
      <c r="AK148" s="2">
        <f t="shared" si="12"/>
        <v>0</v>
      </c>
    </row>
    <row r="149" spans="2:37">
      <c r="B149" s="32"/>
      <c r="C149" s="32" t="s">
        <v>93</v>
      </c>
      <c r="D149" s="2">
        <f t="shared" si="10"/>
        <v>1</v>
      </c>
      <c r="E149" s="32"/>
      <c r="F149" s="32">
        <v>147</v>
      </c>
      <c r="G149" s="82" t="s">
        <v>248</v>
      </c>
      <c r="H149" s="32" t="s">
        <v>246</v>
      </c>
      <c r="I149" s="27">
        <f t="shared" si="11"/>
        <v>0</v>
      </c>
      <c r="AK149" s="2">
        <f t="shared" si="12"/>
        <v>0</v>
      </c>
    </row>
    <row r="150" spans="2:37">
      <c r="B150" s="32"/>
      <c r="C150" s="32" t="s">
        <v>93</v>
      </c>
      <c r="D150" s="2">
        <f t="shared" si="10"/>
        <v>1</v>
      </c>
      <c r="E150" s="32"/>
      <c r="F150" s="32">
        <v>148</v>
      </c>
      <c r="G150" s="82" t="s">
        <v>249</v>
      </c>
      <c r="H150" s="32" t="s">
        <v>246</v>
      </c>
      <c r="I150" s="27">
        <f t="shared" si="11"/>
        <v>0</v>
      </c>
      <c r="AK150" s="2">
        <f t="shared" si="12"/>
        <v>0</v>
      </c>
    </row>
    <row r="151" spans="2:37">
      <c r="B151" s="32"/>
      <c r="C151" s="32" t="s">
        <v>93</v>
      </c>
      <c r="D151" s="2">
        <f t="shared" si="10"/>
        <v>1</v>
      </c>
      <c r="E151" s="32"/>
      <c r="F151" s="32">
        <v>149</v>
      </c>
      <c r="G151" s="82" t="s">
        <v>250</v>
      </c>
      <c r="H151" s="32" t="s">
        <v>246</v>
      </c>
      <c r="I151" s="27">
        <f t="shared" si="11"/>
        <v>0</v>
      </c>
      <c r="AK151" s="2">
        <f t="shared" si="12"/>
        <v>0</v>
      </c>
    </row>
    <row r="152" spans="2:37">
      <c r="B152" s="32"/>
      <c r="C152" s="32" t="s">
        <v>93</v>
      </c>
      <c r="D152" s="2">
        <f t="shared" si="10"/>
        <v>1</v>
      </c>
      <c r="E152" s="32"/>
      <c r="F152" s="32">
        <v>150</v>
      </c>
      <c r="G152" s="82" t="s">
        <v>251</v>
      </c>
      <c r="H152" s="32" t="s">
        <v>246</v>
      </c>
      <c r="I152" s="27">
        <f t="shared" si="11"/>
        <v>0</v>
      </c>
      <c r="AK152" s="2">
        <f t="shared" si="12"/>
        <v>0</v>
      </c>
    </row>
    <row r="153" spans="2:37">
      <c r="B153" s="12"/>
      <c r="C153" s="12"/>
      <c r="D153" s="4">
        <f t="shared" si="10"/>
        <v>1</v>
      </c>
      <c r="E153" s="12"/>
      <c r="F153" s="12">
        <v>151</v>
      </c>
      <c r="G153" s="83" t="s">
        <v>252</v>
      </c>
      <c r="H153" s="12" t="s">
        <v>246</v>
      </c>
      <c r="I153" s="28">
        <f t="shared" si="11"/>
        <v>0</v>
      </c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2">
        <f t="shared" si="12"/>
        <v>0</v>
      </c>
    </row>
    <row r="154" spans="2:37">
      <c r="B154" s="12"/>
      <c r="C154" s="12"/>
      <c r="D154" s="4">
        <f t="shared" si="10"/>
        <v>1</v>
      </c>
      <c r="E154" s="12"/>
      <c r="F154" s="32">
        <v>152</v>
      </c>
      <c r="G154" s="83" t="s">
        <v>253</v>
      </c>
      <c r="H154" s="12" t="s">
        <v>246</v>
      </c>
      <c r="I154" s="28">
        <f t="shared" si="11"/>
        <v>0</v>
      </c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2">
        <f t="shared" si="12"/>
        <v>0</v>
      </c>
    </row>
    <row r="155" spans="2:37">
      <c r="B155" s="12"/>
      <c r="C155" s="12" t="s">
        <v>93</v>
      </c>
      <c r="D155" s="4">
        <f t="shared" ref="D155:D186" si="13">IF(E155="uit",0,1)</f>
        <v>1</v>
      </c>
      <c r="E155" s="12"/>
      <c r="F155" s="12">
        <v>153</v>
      </c>
      <c r="G155" s="83" t="s">
        <v>254</v>
      </c>
      <c r="H155" s="12" t="s">
        <v>246</v>
      </c>
      <c r="I155" s="65">
        <f t="shared" ref="I155:I186" si="14">SUM(J155:AJ155)*D155</f>
        <v>0</v>
      </c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2">
        <f t="shared" ref="AK155:AK186" si="15">E155</f>
        <v>0</v>
      </c>
    </row>
    <row r="156" spans="2:37">
      <c r="B156" s="12"/>
      <c r="C156" s="12"/>
      <c r="D156" s="4">
        <f t="shared" si="13"/>
        <v>1</v>
      </c>
      <c r="E156" s="12"/>
      <c r="F156" s="32">
        <v>154</v>
      </c>
      <c r="G156" s="83" t="s">
        <v>255</v>
      </c>
      <c r="H156" s="12" t="s">
        <v>246</v>
      </c>
      <c r="I156" s="65">
        <f t="shared" si="14"/>
        <v>0</v>
      </c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2">
        <f t="shared" si="15"/>
        <v>0</v>
      </c>
    </row>
    <row r="157" spans="2:37">
      <c r="B157" s="12"/>
      <c r="C157" s="12"/>
      <c r="D157" s="4">
        <f t="shared" si="13"/>
        <v>1</v>
      </c>
      <c r="E157" s="12"/>
      <c r="F157" s="12">
        <v>155</v>
      </c>
      <c r="G157" s="83" t="s">
        <v>256</v>
      </c>
      <c r="H157" s="12" t="s">
        <v>246</v>
      </c>
      <c r="I157" s="65">
        <f t="shared" si="14"/>
        <v>0</v>
      </c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2">
        <f t="shared" si="15"/>
        <v>0</v>
      </c>
    </row>
    <row r="158" spans="2:37">
      <c r="B158" s="12"/>
      <c r="C158" s="12"/>
      <c r="D158" s="4">
        <f t="shared" si="13"/>
        <v>1</v>
      </c>
      <c r="E158" s="12"/>
      <c r="F158" s="32">
        <v>156</v>
      </c>
      <c r="G158" s="83" t="s">
        <v>257</v>
      </c>
      <c r="H158" s="12" t="s">
        <v>246</v>
      </c>
      <c r="I158" s="65">
        <f t="shared" si="14"/>
        <v>0</v>
      </c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2">
        <f t="shared" si="15"/>
        <v>0</v>
      </c>
    </row>
    <row r="159" spans="2:37">
      <c r="B159" s="12" t="s">
        <v>93</v>
      </c>
      <c r="C159" s="12" t="s">
        <v>93</v>
      </c>
      <c r="D159" s="4">
        <f t="shared" si="13"/>
        <v>1</v>
      </c>
      <c r="E159" s="12"/>
      <c r="F159" s="12">
        <v>157</v>
      </c>
      <c r="G159" s="83" t="s">
        <v>258</v>
      </c>
      <c r="H159" s="12" t="s">
        <v>259</v>
      </c>
      <c r="I159" s="65">
        <f t="shared" si="14"/>
        <v>0</v>
      </c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2">
        <f t="shared" si="15"/>
        <v>0</v>
      </c>
    </row>
    <row r="160" spans="2:37">
      <c r="B160" s="12"/>
      <c r="C160" s="12" t="s">
        <v>88</v>
      </c>
      <c r="D160" s="4">
        <f t="shared" si="13"/>
        <v>1</v>
      </c>
      <c r="E160" s="12"/>
      <c r="F160" s="32">
        <v>158</v>
      </c>
      <c r="G160" s="83" t="s">
        <v>260</v>
      </c>
      <c r="H160" s="12" t="s">
        <v>259</v>
      </c>
      <c r="I160" s="65">
        <f t="shared" si="14"/>
        <v>0</v>
      </c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2">
        <f t="shared" si="15"/>
        <v>0</v>
      </c>
    </row>
    <row r="161" spans="2:37">
      <c r="B161" s="12"/>
      <c r="C161" s="12"/>
      <c r="D161" s="4">
        <f t="shared" si="13"/>
        <v>1</v>
      </c>
      <c r="E161" s="12"/>
      <c r="F161" s="12">
        <v>159</v>
      </c>
      <c r="G161" s="83" t="s">
        <v>261</v>
      </c>
      <c r="H161" s="12" t="s">
        <v>259</v>
      </c>
      <c r="I161" s="65">
        <f t="shared" si="14"/>
        <v>0</v>
      </c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2">
        <f t="shared" si="15"/>
        <v>0</v>
      </c>
    </row>
    <row r="162" spans="2:37">
      <c r="B162" s="12"/>
      <c r="C162" s="12"/>
      <c r="D162" s="4">
        <f t="shared" si="13"/>
        <v>1</v>
      </c>
      <c r="E162" s="12"/>
      <c r="F162" s="32">
        <v>160</v>
      </c>
      <c r="G162" s="83" t="s">
        <v>262</v>
      </c>
      <c r="H162" s="12" t="s">
        <v>259</v>
      </c>
      <c r="I162" s="65">
        <f t="shared" si="14"/>
        <v>0</v>
      </c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2">
        <f t="shared" si="15"/>
        <v>0</v>
      </c>
    </row>
    <row r="163" spans="2:37">
      <c r="B163" s="12"/>
      <c r="C163" s="12"/>
      <c r="D163" s="4">
        <f t="shared" si="13"/>
        <v>1</v>
      </c>
      <c r="E163" s="12"/>
      <c r="F163" s="12">
        <v>161</v>
      </c>
      <c r="G163" s="83" t="s">
        <v>263</v>
      </c>
      <c r="H163" s="12" t="s">
        <v>259</v>
      </c>
      <c r="I163" s="65">
        <f t="shared" si="14"/>
        <v>0</v>
      </c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2">
        <f t="shared" si="15"/>
        <v>0</v>
      </c>
    </row>
    <row r="164" spans="2:37">
      <c r="B164" s="12"/>
      <c r="C164" s="12"/>
      <c r="D164" s="4">
        <f t="shared" si="13"/>
        <v>1</v>
      </c>
      <c r="E164" s="12"/>
      <c r="F164" s="32">
        <v>162</v>
      </c>
      <c r="G164" s="83" t="s">
        <v>264</v>
      </c>
      <c r="H164" s="12" t="s">
        <v>259</v>
      </c>
      <c r="I164" s="65">
        <f t="shared" si="14"/>
        <v>0</v>
      </c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2">
        <f t="shared" si="15"/>
        <v>0</v>
      </c>
    </row>
    <row r="165" spans="2:37">
      <c r="B165" s="12"/>
      <c r="C165" s="12"/>
      <c r="D165" s="4">
        <f t="shared" si="13"/>
        <v>1</v>
      </c>
      <c r="E165" s="12"/>
      <c r="F165" s="12">
        <v>163</v>
      </c>
      <c r="G165" s="83" t="s">
        <v>265</v>
      </c>
      <c r="H165" s="12" t="s">
        <v>259</v>
      </c>
      <c r="I165" s="65">
        <f t="shared" si="14"/>
        <v>0</v>
      </c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2">
        <f t="shared" si="15"/>
        <v>0</v>
      </c>
    </row>
    <row r="166" spans="2:37">
      <c r="B166" s="12"/>
      <c r="C166" s="12"/>
      <c r="D166" s="4">
        <f t="shared" si="13"/>
        <v>1</v>
      </c>
      <c r="E166" s="12"/>
      <c r="F166" s="32">
        <v>164</v>
      </c>
      <c r="G166" s="83" t="s">
        <v>266</v>
      </c>
      <c r="H166" s="12" t="s">
        <v>259</v>
      </c>
      <c r="I166" s="65">
        <f t="shared" si="14"/>
        <v>0</v>
      </c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2">
        <f t="shared" si="15"/>
        <v>0</v>
      </c>
    </row>
    <row r="167" spans="2:37">
      <c r="B167" s="12"/>
      <c r="C167" s="12"/>
      <c r="D167" s="4">
        <f t="shared" si="13"/>
        <v>1</v>
      </c>
      <c r="E167" s="12"/>
      <c r="F167" s="12">
        <v>165</v>
      </c>
      <c r="G167" s="83" t="s">
        <v>267</v>
      </c>
      <c r="H167" s="12" t="s">
        <v>259</v>
      </c>
      <c r="I167" s="65">
        <f t="shared" si="14"/>
        <v>0</v>
      </c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2">
        <f t="shared" si="15"/>
        <v>0</v>
      </c>
    </row>
    <row r="168" spans="2:37">
      <c r="B168" s="12"/>
      <c r="C168" s="12"/>
      <c r="D168" s="4">
        <f t="shared" si="13"/>
        <v>1</v>
      </c>
      <c r="E168" s="12"/>
      <c r="F168" s="32">
        <v>166</v>
      </c>
      <c r="G168" s="83" t="s">
        <v>268</v>
      </c>
      <c r="H168" s="12" t="s">
        <v>259</v>
      </c>
      <c r="I168" s="65">
        <f t="shared" si="14"/>
        <v>0</v>
      </c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2">
        <f t="shared" si="15"/>
        <v>0</v>
      </c>
    </row>
    <row r="169" spans="2:37">
      <c r="B169" s="12"/>
      <c r="C169" s="12"/>
      <c r="D169" s="4">
        <f t="shared" si="13"/>
        <v>1</v>
      </c>
      <c r="E169" s="12"/>
      <c r="F169" s="12">
        <v>167</v>
      </c>
      <c r="G169" s="83" t="s">
        <v>269</v>
      </c>
      <c r="H169" s="12" t="s">
        <v>259</v>
      </c>
      <c r="I169" s="65">
        <f t="shared" si="14"/>
        <v>0</v>
      </c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2">
        <f t="shared" si="15"/>
        <v>0</v>
      </c>
    </row>
    <row r="170" spans="2:37">
      <c r="B170" s="12"/>
      <c r="C170" s="12"/>
      <c r="D170" s="4">
        <f t="shared" si="13"/>
        <v>1</v>
      </c>
      <c r="E170" s="12"/>
      <c r="F170" s="32">
        <v>168</v>
      </c>
      <c r="G170" s="83" t="s">
        <v>270</v>
      </c>
      <c r="H170" s="12" t="s">
        <v>259</v>
      </c>
      <c r="I170" s="65">
        <f t="shared" si="14"/>
        <v>0</v>
      </c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2">
        <f t="shared" si="15"/>
        <v>0</v>
      </c>
    </row>
    <row r="171" spans="2:37">
      <c r="B171" s="12"/>
      <c r="C171" s="12" t="s">
        <v>87</v>
      </c>
      <c r="D171" s="4">
        <f t="shared" si="13"/>
        <v>1</v>
      </c>
      <c r="E171" s="12"/>
      <c r="F171" s="12">
        <v>169</v>
      </c>
      <c r="G171" s="83" t="s">
        <v>271</v>
      </c>
      <c r="H171" s="12" t="s">
        <v>272</v>
      </c>
      <c r="I171" s="65">
        <f t="shared" si="14"/>
        <v>0</v>
      </c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2">
        <f t="shared" si="15"/>
        <v>0</v>
      </c>
    </row>
    <row r="172" spans="2:37">
      <c r="B172" s="12"/>
      <c r="C172" s="12" t="s">
        <v>93</v>
      </c>
      <c r="D172" s="4">
        <f t="shared" si="13"/>
        <v>1</v>
      </c>
      <c r="E172" s="12"/>
      <c r="F172" s="32">
        <v>170</v>
      </c>
      <c r="G172" s="83" t="s">
        <v>273</v>
      </c>
      <c r="H172" s="12" t="s">
        <v>274</v>
      </c>
      <c r="I172" s="65">
        <f t="shared" si="14"/>
        <v>0</v>
      </c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2">
        <f t="shared" si="15"/>
        <v>0</v>
      </c>
    </row>
    <row r="173" spans="2:37">
      <c r="B173" s="12"/>
      <c r="C173" s="12"/>
      <c r="D173" s="4">
        <f t="shared" si="13"/>
        <v>1</v>
      </c>
      <c r="E173" s="12"/>
      <c r="F173" s="12">
        <v>171</v>
      </c>
      <c r="G173" s="83" t="s">
        <v>275</v>
      </c>
      <c r="H173" s="12" t="s">
        <v>272</v>
      </c>
      <c r="I173" s="65">
        <f t="shared" si="14"/>
        <v>0</v>
      </c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2">
        <f t="shared" si="15"/>
        <v>0</v>
      </c>
    </row>
    <row r="174" spans="2:37">
      <c r="B174" s="12"/>
      <c r="C174" s="12" t="s">
        <v>93</v>
      </c>
      <c r="D174" s="4">
        <f t="shared" si="13"/>
        <v>1</v>
      </c>
      <c r="E174" s="12"/>
      <c r="F174" s="32">
        <v>172</v>
      </c>
      <c r="G174" s="83" t="s">
        <v>276</v>
      </c>
      <c r="H174" s="12" t="s">
        <v>272</v>
      </c>
      <c r="I174" s="65">
        <f t="shared" si="14"/>
        <v>0</v>
      </c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2">
        <f t="shared" si="15"/>
        <v>0</v>
      </c>
    </row>
    <row r="175" spans="2:37">
      <c r="B175" s="12"/>
      <c r="C175" s="12"/>
      <c r="D175" s="4">
        <f t="shared" si="13"/>
        <v>1</v>
      </c>
      <c r="E175" s="12"/>
      <c r="F175" s="12">
        <v>173</v>
      </c>
      <c r="G175" s="83" t="s">
        <v>277</v>
      </c>
      <c r="H175" s="12" t="s">
        <v>272</v>
      </c>
      <c r="I175" s="65">
        <f t="shared" si="14"/>
        <v>0</v>
      </c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2">
        <f t="shared" si="15"/>
        <v>0</v>
      </c>
    </row>
    <row r="176" spans="2:37">
      <c r="B176" s="12"/>
      <c r="C176" s="12"/>
      <c r="D176" s="4">
        <f t="shared" si="13"/>
        <v>1</v>
      </c>
      <c r="E176" s="12"/>
      <c r="F176" s="32">
        <v>174</v>
      </c>
      <c r="G176" s="83" t="s">
        <v>278</v>
      </c>
      <c r="H176" s="12" t="s">
        <v>272</v>
      </c>
      <c r="I176" s="65">
        <f t="shared" si="14"/>
        <v>0</v>
      </c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2">
        <f t="shared" si="15"/>
        <v>0</v>
      </c>
    </row>
    <row r="177" spans="2:37">
      <c r="B177" s="12"/>
      <c r="C177" s="12"/>
      <c r="D177" s="4">
        <f t="shared" si="13"/>
        <v>1</v>
      </c>
      <c r="E177" s="12"/>
      <c r="F177" s="12">
        <v>175</v>
      </c>
      <c r="G177" s="83" t="s">
        <v>279</v>
      </c>
      <c r="H177" s="12" t="s">
        <v>272</v>
      </c>
      <c r="I177" s="65">
        <f t="shared" si="14"/>
        <v>0</v>
      </c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2">
        <f t="shared" si="15"/>
        <v>0</v>
      </c>
    </row>
    <row r="178" spans="2:37">
      <c r="B178" s="12"/>
      <c r="C178" s="12"/>
      <c r="D178" s="4">
        <f t="shared" si="13"/>
        <v>1</v>
      </c>
      <c r="E178" s="12"/>
      <c r="F178" s="32">
        <v>176</v>
      </c>
      <c r="G178" s="83" t="s">
        <v>280</v>
      </c>
      <c r="H178" s="12" t="s">
        <v>272</v>
      </c>
      <c r="I178" s="65">
        <f t="shared" si="14"/>
        <v>0</v>
      </c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2">
        <f t="shared" si="15"/>
        <v>0</v>
      </c>
    </row>
    <row r="179" spans="2:37">
      <c r="B179" s="12"/>
      <c r="C179" s="12"/>
      <c r="D179" s="4">
        <f t="shared" si="13"/>
        <v>1</v>
      </c>
      <c r="E179" s="12"/>
      <c r="F179" s="12">
        <v>177</v>
      </c>
      <c r="G179" s="83" t="s">
        <v>281</v>
      </c>
      <c r="H179" s="12" t="s">
        <v>272</v>
      </c>
      <c r="I179" s="65">
        <f t="shared" si="14"/>
        <v>0</v>
      </c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2">
        <f t="shared" si="15"/>
        <v>0</v>
      </c>
    </row>
    <row r="180" spans="2:37">
      <c r="B180" s="12"/>
      <c r="C180" s="12"/>
      <c r="D180" s="4">
        <f t="shared" si="13"/>
        <v>1</v>
      </c>
      <c r="E180" s="12"/>
      <c r="F180" s="32">
        <v>178</v>
      </c>
      <c r="G180" s="83" t="s">
        <v>282</v>
      </c>
      <c r="H180" s="12" t="s">
        <v>272</v>
      </c>
      <c r="I180" s="65">
        <f t="shared" si="14"/>
        <v>0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2">
        <f t="shared" si="15"/>
        <v>0</v>
      </c>
    </row>
    <row r="181" spans="2:37">
      <c r="B181" s="12"/>
      <c r="C181" s="12"/>
      <c r="D181" s="4">
        <f t="shared" si="13"/>
        <v>1</v>
      </c>
      <c r="E181" s="12"/>
      <c r="F181" s="12">
        <v>179</v>
      </c>
      <c r="G181" s="83" t="s">
        <v>283</v>
      </c>
      <c r="H181" s="12" t="s">
        <v>272</v>
      </c>
      <c r="I181" s="65">
        <f t="shared" si="14"/>
        <v>0</v>
      </c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2">
        <f t="shared" si="15"/>
        <v>0</v>
      </c>
    </row>
    <row r="182" spans="2:37">
      <c r="B182" s="12"/>
      <c r="C182" s="12"/>
      <c r="D182" s="4">
        <f t="shared" si="13"/>
        <v>1</v>
      </c>
      <c r="E182" s="12"/>
      <c r="F182" s="32">
        <v>180</v>
      </c>
      <c r="G182" s="83" t="s">
        <v>284</v>
      </c>
      <c r="H182" s="12" t="s">
        <v>272</v>
      </c>
      <c r="I182" s="65">
        <f t="shared" si="14"/>
        <v>0</v>
      </c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2">
        <f t="shared" si="15"/>
        <v>0</v>
      </c>
    </row>
    <row r="183" spans="2:37">
      <c r="B183" s="12" t="s">
        <v>87</v>
      </c>
      <c r="C183" s="12" t="s">
        <v>93</v>
      </c>
      <c r="D183" s="4">
        <f t="shared" si="13"/>
        <v>1</v>
      </c>
      <c r="E183" s="12"/>
      <c r="F183" s="12">
        <v>181</v>
      </c>
      <c r="G183" s="83" t="s">
        <v>285</v>
      </c>
      <c r="H183" s="12" t="s">
        <v>286</v>
      </c>
      <c r="I183" s="65">
        <f t="shared" si="14"/>
        <v>0</v>
      </c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2">
        <f t="shared" si="15"/>
        <v>0</v>
      </c>
    </row>
    <row r="184" spans="2:37">
      <c r="B184" s="12" t="s">
        <v>87</v>
      </c>
      <c r="C184" s="12" t="s">
        <v>93</v>
      </c>
      <c r="D184" s="4">
        <f t="shared" si="13"/>
        <v>1</v>
      </c>
      <c r="E184" s="12"/>
      <c r="F184" s="32">
        <v>182</v>
      </c>
      <c r="G184" s="83" t="s">
        <v>287</v>
      </c>
      <c r="H184" s="12" t="s">
        <v>286</v>
      </c>
      <c r="I184" s="65">
        <f t="shared" si="14"/>
        <v>0</v>
      </c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2">
        <f t="shared" si="15"/>
        <v>0</v>
      </c>
    </row>
    <row r="185" spans="2:37">
      <c r="B185" s="12"/>
      <c r="C185" s="12"/>
      <c r="D185" s="4">
        <f t="shared" si="13"/>
        <v>1</v>
      </c>
      <c r="E185" s="12"/>
      <c r="F185" s="12">
        <v>183</v>
      </c>
      <c r="G185" s="83" t="s">
        <v>288</v>
      </c>
      <c r="H185" s="12" t="s">
        <v>286</v>
      </c>
      <c r="I185" s="65">
        <f t="shared" si="14"/>
        <v>0</v>
      </c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2">
        <f t="shared" si="15"/>
        <v>0</v>
      </c>
    </row>
    <row r="186" spans="2:37">
      <c r="B186" s="12"/>
      <c r="C186" s="12"/>
      <c r="D186" s="4">
        <f t="shared" si="13"/>
        <v>1</v>
      </c>
      <c r="E186" s="12"/>
      <c r="F186" s="32">
        <v>184</v>
      </c>
      <c r="G186" s="83" t="s">
        <v>289</v>
      </c>
      <c r="H186" s="12" t="s">
        <v>286</v>
      </c>
      <c r="I186" s="65">
        <f t="shared" si="14"/>
        <v>0</v>
      </c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2">
        <f t="shared" si="15"/>
        <v>0</v>
      </c>
    </row>
    <row r="187" spans="2:37">
      <c r="B187" s="12"/>
      <c r="C187" s="12" t="s">
        <v>93</v>
      </c>
      <c r="D187" s="4">
        <f t="shared" ref="D187:D218" si="16">IF(E187="uit",0,1)</f>
        <v>1</v>
      </c>
      <c r="E187" s="12"/>
      <c r="F187" s="12">
        <v>185</v>
      </c>
      <c r="G187" s="83" t="s">
        <v>290</v>
      </c>
      <c r="H187" s="12" t="s">
        <v>286</v>
      </c>
      <c r="I187" s="65">
        <f t="shared" ref="I187:I218" si="17">SUM(J187:AJ187)*D187</f>
        <v>0</v>
      </c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2">
        <f t="shared" ref="AK187:AK218" si="18">E187</f>
        <v>0</v>
      </c>
    </row>
    <row r="188" spans="2:37">
      <c r="B188" s="12"/>
      <c r="C188" s="12"/>
      <c r="D188" s="4">
        <f t="shared" si="16"/>
        <v>1</v>
      </c>
      <c r="E188" s="12"/>
      <c r="F188" s="32">
        <v>186</v>
      </c>
      <c r="G188" s="83" t="s">
        <v>291</v>
      </c>
      <c r="H188" s="12" t="s">
        <v>286</v>
      </c>
      <c r="I188" s="65">
        <f t="shared" si="17"/>
        <v>0</v>
      </c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2">
        <f t="shared" si="18"/>
        <v>0</v>
      </c>
    </row>
    <row r="189" spans="2:37">
      <c r="B189" s="12"/>
      <c r="C189" s="12"/>
      <c r="D189" s="4">
        <f t="shared" si="16"/>
        <v>1</v>
      </c>
      <c r="E189" s="12"/>
      <c r="F189" s="12">
        <v>187</v>
      </c>
      <c r="G189" s="83" t="s">
        <v>292</v>
      </c>
      <c r="H189" s="12" t="s">
        <v>286</v>
      </c>
      <c r="I189" s="65">
        <f t="shared" si="17"/>
        <v>0</v>
      </c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2">
        <f t="shared" si="18"/>
        <v>0</v>
      </c>
    </row>
    <row r="190" spans="2:37">
      <c r="B190" s="12"/>
      <c r="C190" s="12"/>
      <c r="D190" s="4">
        <f t="shared" si="16"/>
        <v>1</v>
      </c>
      <c r="E190" s="12"/>
      <c r="F190" s="32">
        <v>188</v>
      </c>
      <c r="G190" s="83" t="s">
        <v>293</v>
      </c>
      <c r="H190" s="12" t="s">
        <v>286</v>
      </c>
      <c r="I190" s="65">
        <f t="shared" si="17"/>
        <v>0</v>
      </c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2">
        <f t="shared" si="18"/>
        <v>0</v>
      </c>
    </row>
    <row r="191" spans="2:37">
      <c r="B191" s="12"/>
      <c r="C191" s="12"/>
      <c r="D191" s="4">
        <f t="shared" si="16"/>
        <v>1</v>
      </c>
      <c r="E191" s="12"/>
      <c r="F191" s="12">
        <v>189</v>
      </c>
      <c r="G191" s="83" t="s">
        <v>294</v>
      </c>
      <c r="H191" s="12" t="s">
        <v>286</v>
      </c>
      <c r="I191" s="65">
        <f t="shared" si="17"/>
        <v>0</v>
      </c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2">
        <f t="shared" si="18"/>
        <v>0</v>
      </c>
    </row>
    <row r="192" spans="2:37">
      <c r="B192" s="12"/>
      <c r="C192" s="12"/>
      <c r="D192" s="4">
        <f t="shared" si="16"/>
        <v>1</v>
      </c>
      <c r="E192" s="12"/>
      <c r="F192" s="32">
        <v>190</v>
      </c>
      <c r="G192" s="83" t="s">
        <v>295</v>
      </c>
      <c r="H192" s="12" t="s">
        <v>286</v>
      </c>
      <c r="I192" s="65">
        <f t="shared" si="17"/>
        <v>0</v>
      </c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2">
        <f t="shared" si="18"/>
        <v>0</v>
      </c>
    </row>
    <row r="193" spans="2:37">
      <c r="B193" s="12"/>
      <c r="C193" s="12"/>
      <c r="D193" s="4">
        <f t="shared" si="16"/>
        <v>1</v>
      </c>
      <c r="E193" s="12"/>
      <c r="F193" s="12">
        <v>191</v>
      </c>
      <c r="G193" s="83" t="s">
        <v>296</v>
      </c>
      <c r="H193" s="12" t="s">
        <v>286</v>
      </c>
      <c r="I193" s="65">
        <f t="shared" si="17"/>
        <v>0</v>
      </c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2">
        <f t="shared" si="18"/>
        <v>0</v>
      </c>
    </row>
    <row r="194" spans="2:37">
      <c r="B194" s="12"/>
      <c r="C194" s="12"/>
      <c r="D194" s="4">
        <f t="shared" si="16"/>
        <v>1</v>
      </c>
      <c r="E194" s="12"/>
      <c r="F194" s="32">
        <v>192</v>
      </c>
      <c r="G194" s="83" t="s">
        <v>297</v>
      </c>
      <c r="H194" s="12" t="s">
        <v>286</v>
      </c>
      <c r="I194" s="65">
        <f t="shared" si="17"/>
        <v>0</v>
      </c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2">
        <f t="shared" si="18"/>
        <v>0</v>
      </c>
    </row>
    <row r="195" spans="2:37">
      <c r="B195" s="12"/>
      <c r="C195" s="12" t="s">
        <v>88</v>
      </c>
      <c r="D195" s="4">
        <f t="shared" si="16"/>
        <v>1</v>
      </c>
      <c r="E195" s="12"/>
      <c r="F195" s="12">
        <v>193</v>
      </c>
      <c r="G195" s="83" t="s">
        <v>298</v>
      </c>
      <c r="H195" s="12" t="s">
        <v>299</v>
      </c>
      <c r="I195" s="65">
        <f t="shared" si="17"/>
        <v>0</v>
      </c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2">
        <f t="shared" si="18"/>
        <v>0</v>
      </c>
    </row>
    <row r="196" spans="2:37">
      <c r="B196" s="12"/>
      <c r="C196" s="12"/>
      <c r="D196" s="4">
        <f t="shared" si="16"/>
        <v>1</v>
      </c>
      <c r="E196" s="12"/>
      <c r="F196" s="32">
        <v>194</v>
      </c>
      <c r="G196" s="83" t="s">
        <v>300</v>
      </c>
      <c r="H196" s="12" t="s">
        <v>299</v>
      </c>
      <c r="I196" s="65">
        <f t="shared" si="17"/>
        <v>0</v>
      </c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2">
        <f t="shared" si="18"/>
        <v>0</v>
      </c>
    </row>
    <row r="197" spans="2:37">
      <c r="B197" s="12"/>
      <c r="C197" s="12"/>
      <c r="D197" s="4">
        <f t="shared" si="16"/>
        <v>1</v>
      </c>
      <c r="E197" s="12"/>
      <c r="F197" s="12">
        <v>195</v>
      </c>
      <c r="G197" s="83" t="s">
        <v>301</v>
      </c>
      <c r="H197" s="12" t="s">
        <v>299</v>
      </c>
      <c r="I197" s="65">
        <f t="shared" si="17"/>
        <v>0</v>
      </c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2">
        <f t="shared" si="18"/>
        <v>0</v>
      </c>
    </row>
    <row r="198" spans="2:37">
      <c r="B198" s="12"/>
      <c r="C198" s="12"/>
      <c r="D198" s="4">
        <f t="shared" si="16"/>
        <v>1</v>
      </c>
      <c r="E198" s="12"/>
      <c r="F198" s="32">
        <v>196</v>
      </c>
      <c r="G198" s="83" t="s">
        <v>302</v>
      </c>
      <c r="H198" s="12" t="s">
        <v>299</v>
      </c>
      <c r="I198" s="65">
        <f t="shared" si="17"/>
        <v>0</v>
      </c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2">
        <f t="shared" si="18"/>
        <v>0</v>
      </c>
    </row>
    <row r="199" spans="2:37">
      <c r="B199" s="12"/>
      <c r="C199" s="12"/>
      <c r="D199" s="4">
        <f t="shared" si="16"/>
        <v>1</v>
      </c>
      <c r="E199" s="12"/>
      <c r="F199" s="12">
        <v>197</v>
      </c>
      <c r="G199" s="83" t="s">
        <v>303</v>
      </c>
      <c r="H199" s="12" t="s">
        <v>299</v>
      </c>
      <c r="I199" s="65">
        <f t="shared" si="17"/>
        <v>0</v>
      </c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2">
        <f t="shared" si="18"/>
        <v>0</v>
      </c>
    </row>
    <row r="200" spans="2:37">
      <c r="B200" s="12"/>
      <c r="C200" s="12"/>
      <c r="D200" s="4">
        <f t="shared" si="16"/>
        <v>1</v>
      </c>
      <c r="E200" s="12"/>
      <c r="F200" s="32">
        <v>198</v>
      </c>
      <c r="G200" s="83" t="s">
        <v>304</v>
      </c>
      <c r="H200" s="12" t="s">
        <v>299</v>
      </c>
      <c r="I200" s="65">
        <f t="shared" si="17"/>
        <v>0</v>
      </c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2">
        <f t="shared" si="18"/>
        <v>0</v>
      </c>
    </row>
    <row r="201" spans="2:37">
      <c r="B201" s="12"/>
      <c r="C201" s="12"/>
      <c r="D201" s="4">
        <f t="shared" si="16"/>
        <v>1</v>
      </c>
      <c r="E201" s="12"/>
      <c r="F201" s="12">
        <v>199</v>
      </c>
      <c r="G201" s="83" t="s">
        <v>305</v>
      </c>
      <c r="H201" s="12" t="s">
        <v>299</v>
      </c>
      <c r="I201" s="65">
        <f t="shared" si="17"/>
        <v>0</v>
      </c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2">
        <f t="shared" si="18"/>
        <v>0</v>
      </c>
    </row>
    <row r="202" spans="2:37">
      <c r="B202" s="12"/>
      <c r="C202" s="12"/>
      <c r="D202" s="4">
        <f t="shared" si="16"/>
        <v>1</v>
      </c>
      <c r="E202" s="12"/>
      <c r="F202" s="32">
        <v>200</v>
      </c>
      <c r="G202" s="83" t="s">
        <v>306</v>
      </c>
      <c r="H202" s="12" t="s">
        <v>299</v>
      </c>
      <c r="I202" s="65">
        <f t="shared" si="17"/>
        <v>0</v>
      </c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2">
        <f t="shared" si="18"/>
        <v>0</v>
      </c>
    </row>
    <row r="203" spans="2:37">
      <c r="B203" s="12"/>
      <c r="C203" s="12"/>
      <c r="D203" s="4">
        <f t="shared" si="16"/>
        <v>1</v>
      </c>
      <c r="E203" s="12"/>
      <c r="F203" s="12">
        <v>201</v>
      </c>
      <c r="G203" s="83" t="s">
        <v>307</v>
      </c>
      <c r="H203" s="12" t="s">
        <v>299</v>
      </c>
      <c r="I203" s="65">
        <f t="shared" si="17"/>
        <v>0</v>
      </c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2">
        <f t="shared" si="18"/>
        <v>0</v>
      </c>
    </row>
    <row r="204" spans="2:37">
      <c r="B204" s="12"/>
      <c r="C204" s="12"/>
      <c r="D204" s="4">
        <f t="shared" si="16"/>
        <v>1</v>
      </c>
      <c r="E204" s="12"/>
      <c r="F204" s="32">
        <v>202</v>
      </c>
      <c r="G204" s="83" t="s">
        <v>308</v>
      </c>
      <c r="H204" s="12" t="s">
        <v>299</v>
      </c>
      <c r="I204" s="65">
        <f t="shared" si="17"/>
        <v>0</v>
      </c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2">
        <f t="shared" si="18"/>
        <v>0</v>
      </c>
    </row>
    <row r="205" spans="2:37">
      <c r="B205" s="12"/>
      <c r="C205" s="12"/>
      <c r="D205" s="4">
        <f t="shared" si="16"/>
        <v>1</v>
      </c>
      <c r="E205" s="12"/>
      <c r="F205" s="12">
        <v>203</v>
      </c>
      <c r="G205" s="83" t="s">
        <v>309</v>
      </c>
      <c r="H205" s="12" t="s">
        <v>299</v>
      </c>
      <c r="I205" s="65">
        <f t="shared" si="17"/>
        <v>0</v>
      </c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2">
        <f t="shared" si="18"/>
        <v>0</v>
      </c>
    </row>
    <row r="206" spans="2:37">
      <c r="B206" s="12"/>
      <c r="C206" s="12"/>
      <c r="D206" s="4">
        <f t="shared" si="16"/>
        <v>1</v>
      </c>
      <c r="E206" s="12"/>
      <c r="F206" s="32">
        <v>204</v>
      </c>
      <c r="G206" s="83" t="s">
        <v>310</v>
      </c>
      <c r="H206" s="12" t="s">
        <v>299</v>
      </c>
      <c r="I206" s="65">
        <f t="shared" si="17"/>
        <v>0</v>
      </c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2">
        <f t="shared" si="18"/>
        <v>0</v>
      </c>
    </row>
    <row r="207" spans="2:37">
      <c r="B207" s="12" t="s">
        <v>93</v>
      </c>
      <c r="C207" s="12" t="s">
        <v>93</v>
      </c>
      <c r="D207" s="4">
        <f t="shared" si="16"/>
        <v>1</v>
      </c>
      <c r="E207" s="12"/>
      <c r="F207" s="12">
        <v>205</v>
      </c>
      <c r="G207" s="83" t="s">
        <v>311</v>
      </c>
      <c r="H207" s="12" t="s">
        <v>312</v>
      </c>
      <c r="I207" s="65">
        <f t="shared" si="17"/>
        <v>0</v>
      </c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2">
        <f t="shared" si="18"/>
        <v>0</v>
      </c>
    </row>
    <row r="208" spans="2:37">
      <c r="B208" s="12"/>
      <c r="C208" s="12" t="s">
        <v>93</v>
      </c>
      <c r="D208" s="4">
        <f t="shared" si="16"/>
        <v>1</v>
      </c>
      <c r="E208" s="12"/>
      <c r="F208" s="32">
        <v>206</v>
      </c>
      <c r="G208" s="83" t="s">
        <v>313</v>
      </c>
      <c r="H208" s="12" t="s">
        <v>312</v>
      </c>
      <c r="I208" s="65">
        <f t="shared" si="17"/>
        <v>0</v>
      </c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2">
        <f t="shared" si="18"/>
        <v>0</v>
      </c>
    </row>
    <row r="209" spans="2:37">
      <c r="B209" s="12"/>
      <c r="C209" s="12"/>
      <c r="D209" s="4">
        <f t="shared" si="16"/>
        <v>1</v>
      </c>
      <c r="E209" s="12"/>
      <c r="F209" s="12">
        <v>207</v>
      </c>
      <c r="G209" s="83" t="s">
        <v>314</v>
      </c>
      <c r="H209" s="12" t="s">
        <v>312</v>
      </c>
      <c r="I209" s="65">
        <f t="shared" si="17"/>
        <v>0</v>
      </c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2">
        <f t="shared" si="18"/>
        <v>0</v>
      </c>
    </row>
    <row r="210" spans="2:37">
      <c r="B210" s="12"/>
      <c r="C210" s="12" t="s">
        <v>93</v>
      </c>
      <c r="D210" s="4">
        <f t="shared" si="16"/>
        <v>1</v>
      </c>
      <c r="E210" s="12"/>
      <c r="F210" s="32">
        <v>208</v>
      </c>
      <c r="G210" s="83" t="s">
        <v>315</v>
      </c>
      <c r="H210" s="12" t="s">
        <v>312</v>
      </c>
      <c r="I210" s="65">
        <f t="shared" si="17"/>
        <v>0</v>
      </c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2">
        <f t="shared" si="18"/>
        <v>0</v>
      </c>
    </row>
    <row r="211" spans="2:37">
      <c r="B211" s="12"/>
      <c r="C211" s="12"/>
      <c r="D211" s="4">
        <f t="shared" si="16"/>
        <v>1</v>
      </c>
      <c r="E211" s="12"/>
      <c r="F211" s="12">
        <v>209</v>
      </c>
      <c r="G211" s="83" t="s">
        <v>316</v>
      </c>
      <c r="H211" s="12" t="s">
        <v>312</v>
      </c>
      <c r="I211" s="65">
        <f t="shared" si="17"/>
        <v>0</v>
      </c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2">
        <f t="shared" si="18"/>
        <v>0</v>
      </c>
    </row>
    <row r="212" spans="2:37">
      <c r="B212" s="12"/>
      <c r="C212" s="12"/>
      <c r="D212" s="4">
        <f t="shared" si="16"/>
        <v>1</v>
      </c>
      <c r="E212" s="12"/>
      <c r="F212" s="32">
        <v>210</v>
      </c>
      <c r="G212" s="83" t="s">
        <v>317</v>
      </c>
      <c r="H212" s="12" t="s">
        <v>312</v>
      </c>
      <c r="I212" s="65">
        <f t="shared" si="17"/>
        <v>0</v>
      </c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2">
        <f t="shared" si="18"/>
        <v>0</v>
      </c>
    </row>
    <row r="213" spans="2:37">
      <c r="B213" s="12"/>
      <c r="C213" s="12"/>
      <c r="D213" s="4">
        <f t="shared" si="16"/>
        <v>1</v>
      </c>
      <c r="E213" s="12"/>
      <c r="F213" s="12">
        <v>211</v>
      </c>
      <c r="G213" s="83" t="s">
        <v>318</v>
      </c>
      <c r="H213" s="12" t="s">
        <v>312</v>
      </c>
      <c r="I213" s="65">
        <f t="shared" si="17"/>
        <v>0</v>
      </c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2">
        <f t="shared" si="18"/>
        <v>0</v>
      </c>
    </row>
    <row r="214" spans="2:37">
      <c r="B214" s="12"/>
      <c r="C214" s="12"/>
      <c r="D214" s="4">
        <f t="shared" si="16"/>
        <v>1</v>
      </c>
      <c r="E214" s="12"/>
      <c r="F214" s="32">
        <v>212</v>
      </c>
      <c r="G214" s="83" t="s">
        <v>319</v>
      </c>
      <c r="H214" s="12" t="s">
        <v>312</v>
      </c>
      <c r="I214" s="65">
        <f t="shared" si="17"/>
        <v>0</v>
      </c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2">
        <f t="shared" si="18"/>
        <v>0</v>
      </c>
    </row>
    <row r="215" spans="2:37">
      <c r="B215" s="12"/>
      <c r="C215" s="12"/>
      <c r="D215" s="4">
        <f t="shared" si="16"/>
        <v>1</v>
      </c>
      <c r="E215" s="12"/>
      <c r="F215" s="12">
        <v>213</v>
      </c>
      <c r="G215" s="83" t="s">
        <v>320</v>
      </c>
      <c r="H215" s="12" t="s">
        <v>312</v>
      </c>
      <c r="I215" s="65">
        <f t="shared" si="17"/>
        <v>0</v>
      </c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2">
        <f t="shared" si="18"/>
        <v>0</v>
      </c>
    </row>
    <row r="216" spans="2:37">
      <c r="B216" s="12"/>
      <c r="C216" s="12"/>
      <c r="D216" s="4">
        <f t="shared" si="16"/>
        <v>1</v>
      </c>
      <c r="E216" s="12"/>
      <c r="F216" s="32">
        <v>214</v>
      </c>
      <c r="G216" s="83" t="s">
        <v>321</v>
      </c>
      <c r="H216" s="12" t="s">
        <v>312</v>
      </c>
      <c r="I216" s="65">
        <f t="shared" si="17"/>
        <v>0</v>
      </c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2">
        <f t="shared" si="18"/>
        <v>0</v>
      </c>
    </row>
    <row r="217" spans="2:37">
      <c r="B217" s="12"/>
      <c r="C217" s="12"/>
      <c r="D217" s="4">
        <f t="shared" si="16"/>
        <v>1</v>
      </c>
      <c r="E217" s="12"/>
      <c r="F217" s="12">
        <v>215</v>
      </c>
      <c r="G217" s="83" t="s">
        <v>322</v>
      </c>
      <c r="H217" s="12" t="s">
        <v>312</v>
      </c>
      <c r="I217" s="65">
        <f t="shared" si="17"/>
        <v>0</v>
      </c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2">
        <f t="shared" si="18"/>
        <v>0</v>
      </c>
    </row>
    <row r="218" spans="2:37">
      <c r="B218" s="12"/>
      <c r="C218" s="12"/>
      <c r="D218" s="4">
        <f t="shared" si="16"/>
        <v>1</v>
      </c>
      <c r="E218" s="12"/>
      <c r="F218" s="32">
        <v>216</v>
      </c>
      <c r="G218" s="83" t="s">
        <v>323</v>
      </c>
      <c r="H218" s="12" t="s">
        <v>312</v>
      </c>
      <c r="I218" s="65">
        <f t="shared" si="17"/>
        <v>0</v>
      </c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2">
        <f t="shared" si="18"/>
        <v>0</v>
      </c>
    </row>
    <row r="219" spans="2:37">
      <c r="B219" s="12" t="s">
        <v>93</v>
      </c>
      <c r="C219" s="12" t="s">
        <v>93</v>
      </c>
      <c r="D219" s="4">
        <f t="shared" ref="D219:D250" si="19">IF(E219="uit",0,1)</f>
        <v>1</v>
      </c>
      <c r="E219" s="12"/>
      <c r="F219" s="12">
        <v>217</v>
      </c>
      <c r="G219" s="83" t="s">
        <v>324</v>
      </c>
      <c r="H219" s="12" t="s">
        <v>325</v>
      </c>
      <c r="I219" s="65">
        <f t="shared" ref="I219:I250" si="20">SUM(J219:AJ219)*D219</f>
        <v>0</v>
      </c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2">
        <f t="shared" ref="AK219:AK250" si="21">E219</f>
        <v>0</v>
      </c>
    </row>
    <row r="220" spans="2:37">
      <c r="B220" s="12"/>
      <c r="C220" s="12" t="s">
        <v>87</v>
      </c>
      <c r="D220" s="4">
        <f t="shared" si="19"/>
        <v>0</v>
      </c>
      <c r="E220" s="83" t="s">
        <v>5</v>
      </c>
      <c r="F220" s="32">
        <v>218</v>
      </c>
      <c r="G220" s="83" t="s">
        <v>326</v>
      </c>
      <c r="H220" s="12" t="s">
        <v>325</v>
      </c>
      <c r="I220" s="65">
        <f t="shared" si="20"/>
        <v>0</v>
      </c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2" t="str">
        <f t="shared" si="21"/>
        <v>uit</v>
      </c>
    </row>
    <row r="221" spans="2:37">
      <c r="B221" s="12"/>
      <c r="C221" s="12"/>
      <c r="D221" s="4">
        <f t="shared" si="19"/>
        <v>1</v>
      </c>
      <c r="E221" s="12"/>
      <c r="F221" s="12">
        <v>219</v>
      </c>
      <c r="G221" s="83" t="s">
        <v>327</v>
      </c>
      <c r="H221" s="12" t="s">
        <v>325</v>
      </c>
      <c r="I221" s="65">
        <f t="shared" si="20"/>
        <v>0</v>
      </c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2">
        <f t="shared" si="21"/>
        <v>0</v>
      </c>
    </row>
    <row r="222" spans="2:37">
      <c r="B222" s="12"/>
      <c r="C222" s="12"/>
      <c r="D222" s="4">
        <f t="shared" si="19"/>
        <v>1</v>
      </c>
      <c r="E222" s="12"/>
      <c r="F222" s="32">
        <v>220</v>
      </c>
      <c r="G222" s="83" t="s">
        <v>328</v>
      </c>
      <c r="H222" s="12" t="s">
        <v>325</v>
      </c>
      <c r="I222" s="65">
        <f t="shared" si="20"/>
        <v>0</v>
      </c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2">
        <f t="shared" si="21"/>
        <v>0</v>
      </c>
    </row>
    <row r="223" spans="2:37">
      <c r="B223" s="12"/>
      <c r="C223" s="12"/>
      <c r="D223" s="4">
        <f t="shared" si="19"/>
        <v>1</v>
      </c>
      <c r="E223" s="12"/>
      <c r="F223" s="12">
        <v>221</v>
      </c>
      <c r="G223" s="83" t="s">
        <v>329</v>
      </c>
      <c r="H223" s="12" t="s">
        <v>325</v>
      </c>
      <c r="I223" s="65">
        <f t="shared" si="20"/>
        <v>0</v>
      </c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2">
        <f t="shared" si="21"/>
        <v>0</v>
      </c>
    </row>
    <row r="224" spans="2:37">
      <c r="B224" s="12"/>
      <c r="C224" s="12"/>
      <c r="D224" s="4">
        <f t="shared" si="19"/>
        <v>1</v>
      </c>
      <c r="E224" s="12"/>
      <c r="F224" s="32">
        <v>222</v>
      </c>
      <c r="G224" s="83" t="s">
        <v>330</v>
      </c>
      <c r="H224" s="12" t="s">
        <v>325</v>
      </c>
      <c r="I224" s="65">
        <f t="shared" si="20"/>
        <v>0</v>
      </c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2">
        <f t="shared" si="21"/>
        <v>0</v>
      </c>
    </row>
    <row r="225" spans="2:37">
      <c r="B225" s="12"/>
      <c r="C225" s="12"/>
      <c r="D225" s="4">
        <f t="shared" si="19"/>
        <v>1</v>
      </c>
      <c r="E225" s="12"/>
      <c r="F225" s="12">
        <v>223</v>
      </c>
      <c r="G225" s="83" t="s">
        <v>331</v>
      </c>
      <c r="H225" s="12" t="s">
        <v>325</v>
      </c>
      <c r="I225" s="65">
        <f t="shared" si="20"/>
        <v>0</v>
      </c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2">
        <f t="shared" si="21"/>
        <v>0</v>
      </c>
    </row>
    <row r="226" spans="2:37">
      <c r="B226" s="12"/>
      <c r="C226" s="12"/>
      <c r="D226" s="4">
        <f t="shared" si="19"/>
        <v>1</v>
      </c>
      <c r="E226" s="12"/>
      <c r="F226" s="32">
        <v>224</v>
      </c>
      <c r="G226" s="83" t="s">
        <v>332</v>
      </c>
      <c r="H226" s="12" t="s">
        <v>325</v>
      </c>
      <c r="I226" s="65">
        <f t="shared" si="20"/>
        <v>0</v>
      </c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2">
        <f t="shared" si="21"/>
        <v>0</v>
      </c>
    </row>
    <row r="227" spans="2:37">
      <c r="B227" s="12"/>
      <c r="C227" s="12"/>
      <c r="D227" s="4">
        <f t="shared" si="19"/>
        <v>1</v>
      </c>
      <c r="E227" s="12"/>
      <c r="F227" s="12">
        <v>225</v>
      </c>
      <c r="G227" s="83" t="s">
        <v>387</v>
      </c>
      <c r="H227" s="12" t="s">
        <v>325</v>
      </c>
      <c r="I227" s="65">
        <f t="shared" si="20"/>
        <v>0</v>
      </c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2">
        <f t="shared" si="21"/>
        <v>0</v>
      </c>
    </row>
    <row r="228" spans="2:37">
      <c r="B228" s="12"/>
      <c r="C228" s="12"/>
      <c r="D228" s="4">
        <f t="shared" si="19"/>
        <v>1</v>
      </c>
      <c r="E228" s="12"/>
      <c r="F228" s="32">
        <v>226</v>
      </c>
      <c r="G228" s="83" t="s">
        <v>334</v>
      </c>
      <c r="H228" s="12" t="s">
        <v>325</v>
      </c>
      <c r="I228" s="65">
        <f t="shared" si="20"/>
        <v>0</v>
      </c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2">
        <f t="shared" si="21"/>
        <v>0</v>
      </c>
    </row>
    <row r="229" spans="2:37">
      <c r="B229" s="12"/>
      <c r="C229" s="12"/>
      <c r="D229" s="4">
        <f t="shared" si="19"/>
        <v>1</v>
      </c>
      <c r="E229" s="12"/>
      <c r="F229" s="12">
        <v>227</v>
      </c>
      <c r="G229" s="83" t="s">
        <v>335</v>
      </c>
      <c r="H229" s="12" t="s">
        <v>325</v>
      </c>
      <c r="I229" s="65">
        <f t="shared" si="20"/>
        <v>0</v>
      </c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2">
        <f t="shared" si="21"/>
        <v>0</v>
      </c>
    </row>
    <row r="230" spans="2:37">
      <c r="B230" s="12"/>
      <c r="C230" s="12"/>
      <c r="D230" s="4">
        <f t="shared" si="19"/>
        <v>1</v>
      </c>
      <c r="E230" s="12"/>
      <c r="F230" s="32">
        <v>228</v>
      </c>
      <c r="G230" s="83" t="s">
        <v>336</v>
      </c>
      <c r="H230" s="12" t="s">
        <v>325</v>
      </c>
      <c r="I230" s="65">
        <f t="shared" si="20"/>
        <v>0</v>
      </c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2">
        <f t="shared" si="21"/>
        <v>0</v>
      </c>
    </row>
    <row r="231" spans="2:37">
      <c r="B231" s="12" t="s">
        <v>88</v>
      </c>
      <c r="C231" s="12" t="s">
        <v>88</v>
      </c>
      <c r="D231" s="4">
        <f t="shared" si="19"/>
        <v>1</v>
      </c>
      <c r="E231" s="12"/>
      <c r="F231" s="12">
        <v>229</v>
      </c>
      <c r="G231" s="83" t="s">
        <v>337</v>
      </c>
      <c r="H231" s="12" t="s">
        <v>338</v>
      </c>
      <c r="I231" s="65">
        <f t="shared" si="20"/>
        <v>0</v>
      </c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2">
        <f t="shared" si="21"/>
        <v>0</v>
      </c>
    </row>
    <row r="232" spans="2:37">
      <c r="B232" s="12"/>
      <c r="C232" s="12" t="s">
        <v>93</v>
      </c>
      <c r="D232" s="4">
        <f t="shared" si="19"/>
        <v>1</v>
      </c>
      <c r="E232" s="12"/>
      <c r="F232" s="32">
        <v>230</v>
      </c>
      <c r="G232" s="83" t="s">
        <v>339</v>
      </c>
      <c r="H232" s="12" t="s">
        <v>338</v>
      </c>
      <c r="I232" s="65">
        <f t="shared" si="20"/>
        <v>0</v>
      </c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2">
        <f t="shared" si="21"/>
        <v>0</v>
      </c>
    </row>
    <row r="233" spans="2:37">
      <c r="B233" s="12"/>
      <c r="C233" s="12" t="s">
        <v>88</v>
      </c>
      <c r="D233" s="4">
        <f t="shared" si="19"/>
        <v>1</v>
      </c>
      <c r="E233" s="12"/>
      <c r="F233" s="12">
        <v>231</v>
      </c>
      <c r="G233" s="83" t="s">
        <v>340</v>
      </c>
      <c r="H233" s="12" t="s">
        <v>338</v>
      </c>
      <c r="I233" s="65">
        <f t="shared" si="20"/>
        <v>0</v>
      </c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2">
        <f t="shared" si="21"/>
        <v>0</v>
      </c>
    </row>
    <row r="234" spans="2:37">
      <c r="B234" s="12"/>
      <c r="C234" s="12"/>
      <c r="D234" s="4">
        <f t="shared" si="19"/>
        <v>1</v>
      </c>
      <c r="E234" s="12"/>
      <c r="F234" s="32">
        <v>232</v>
      </c>
      <c r="G234" s="83" t="s">
        <v>341</v>
      </c>
      <c r="H234" s="12" t="s">
        <v>338</v>
      </c>
      <c r="I234" s="65">
        <f t="shared" si="20"/>
        <v>0</v>
      </c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2">
        <f t="shared" si="21"/>
        <v>0</v>
      </c>
    </row>
    <row r="235" spans="2:37">
      <c r="B235" s="12"/>
      <c r="C235" s="12"/>
      <c r="D235" s="4">
        <f t="shared" si="19"/>
        <v>1</v>
      </c>
      <c r="E235" s="12"/>
      <c r="F235" s="12">
        <v>233</v>
      </c>
      <c r="G235" s="83" t="s">
        <v>342</v>
      </c>
      <c r="H235" s="12" t="s">
        <v>338</v>
      </c>
      <c r="I235" s="65">
        <f t="shared" si="20"/>
        <v>0</v>
      </c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2">
        <f t="shared" si="21"/>
        <v>0</v>
      </c>
    </row>
    <row r="236" spans="2:37">
      <c r="B236" s="12"/>
      <c r="C236" s="12"/>
      <c r="D236" s="4">
        <f t="shared" si="19"/>
        <v>1</v>
      </c>
      <c r="E236" s="12"/>
      <c r="F236" s="32">
        <v>234</v>
      </c>
      <c r="G236" s="83" t="s">
        <v>343</v>
      </c>
      <c r="H236" s="12" t="s">
        <v>338</v>
      </c>
      <c r="I236" s="65">
        <f t="shared" si="20"/>
        <v>0</v>
      </c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2">
        <f t="shared" si="21"/>
        <v>0</v>
      </c>
    </row>
    <row r="237" spans="2:37">
      <c r="B237" s="12"/>
      <c r="C237" s="12"/>
      <c r="D237" s="4">
        <f t="shared" si="19"/>
        <v>1</v>
      </c>
      <c r="E237" s="12"/>
      <c r="F237" s="12">
        <v>235</v>
      </c>
      <c r="G237" s="83" t="s">
        <v>344</v>
      </c>
      <c r="H237" s="12" t="s">
        <v>338</v>
      </c>
      <c r="I237" s="65">
        <f t="shared" si="20"/>
        <v>0</v>
      </c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2">
        <f t="shared" si="21"/>
        <v>0</v>
      </c>
    </row>
    <row r="238" spans="2:37">
      <c r="B238" s="12"/>
      <c r="C238" s="12"/>
      <c r="D238" s="4">
        <f t="shared" si="19"/>
        <v>1</v>
      </c>
      <c r="E238" s="12"/>
      <c r="F238" s="32">
        <v>236</v>
      </c>
      <c r="G238" s="83" t="s">
        <v>345</v>
      </c>
      <c r="H238" s="12" t="s">
        <v>338</v>
      </c>
      <c r="I238" s="65">
        <f t="shared" si="20"/>
        <v>0</v>
      </c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2">
        <f t="shared" si="21"/>
        <v>0</v>
      </c>
    </row>
    <row r="239" spans="2:37">
      <c r="B239" s="12"/>
      <c r="C239" s="12"/>
      <c r="D239" s="4">
        <f t="shared" si="19"/>
        <v>1</v>
      </c>
      <c r="E239" s="12"/>
      <c r="F239" s="12">
        <v>237</v>
      </c>
      <c r="G239" s="83" t="s">
        <v>346</v>
      </c>
      <c r="H239" s="12" t="s">
        <v>338</v>
      </c>
      <c r="I239" s="65">
        <f t="shared" si="20"/>
        <v>0</v>
      </c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2">
        <f t="shared" si="21"/>
        <v>0</v>
      </c>
    </row>
    <row r="240" spans="2:37">
      <c r="B240" s="12"/>
      <c r="C240" s="12"/>
      <c r="D240" s="4">
        <f t="shared" si="19"/>
        <v>1</v>
      </c>
      <c r="E240" s="12"/>
      <c r="F240" s="32">
        <v>238</v>
      </c>
      <c r="G240" s="83" t="s">
        <v>347</v>
      </c>
      <c r="H240" s="12" t="s">
        <v>338</v>
      </c>
      <c r="I240" s="65">
        <f t="shared" si="20"/>
        <v>0</v>
      </c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2">
        <f t="shared" si="21"/>
        <v>0</v>
      </c>
    </row>
    <row r="241" spans="2:37">
      <c r="B241" s="12"/>
      <c r="C241" s="12"/>
      <c r="D241" s="4">
        <f t="shared" si="19"/>
        <v>1</v>
      </c>
      <c r="E241" s="12"/>
      <c r="F241" s="12">
        <v>239</v>
      </c>
      <c r="G241" s="83" t="s">
        <v>348</v>
      </c>
      <c r="H241" s="12" t="s">
        <v>338</v>
      </c>
      <c r="I241" s="65">
        <f t="shared" si="20"/>
        <v>0</v>
      </c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2">
        <f t="shared" si="21"/>
        <v>0</v>
      </c>
    </row>
    <row r="242" spans="2:37">
      <c r="B242" s="12"/>
      <c r="C242" s="12"/>
      <c r="D242" s="4">
        <f t="shared" si="19"/>
        <v>1</v>
      </c>
      <c r="E242" s="12"/>
      <c r="F242" s="32">
        <v>240</v>
      </c>
      <c r="G242" s="83" t="s">
        <v>349</v>
      </c>
      <c r="H242" s="12" t="s">
        <v>338</v>
      </c>
      <c r="I242" s="65">
        <f t="shared" si="20"/>
        <v>0</v>
      </c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2">
        <f t="shared" si="21"/>
        <v>0</v>
      </c>
    </row>
    <row r="243" spans="2:37">
      <c r="B243" s="12" t="s">
        <v>88</v>
      </c>
      <c r="C243" s="12" t="s">
        <v>93</v>
      </c>
      <c r="D243" s="4">
        <f t="shared" si="19"/>
        <v>1</v>
      </c>
      <c r="E243" s="12"/>
      <c r="F243" s="12">
        <v>241</v>
      </c>
      <c r="G243" s="83" t="s">
        <v>350</v>
      </c>
      <c r="H243" s="12" t="s">
        <v>351</v>
      </c>
      <c r="I243" s="65">
        <f t="shared" si="20"/>
        <v>0</v>
      </c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2">
        <f t="shared" si="21"/>
        <v>0</v>
      </c>
    </row>
    <row r="244" spans="2:37">
      <c r="B244" s="12"/>
      <c r="C244" s="12"/>
      <c r="D244" s="4">
        <f t="shared" si="19"/>
        <v>1</v>
      </c>
      <c r="E244" s="12"/>
      <c r="F244" s="32">
        <v>242</v>
      </c>
      <c r="G244" s="83" t="s">
        <v>352</v>
      </c>
      <c r="H244" s="12" t="s">
        <v>351</v>
      </c>
      <c r="I244" s="65">
        <f t="shared" si="20"/>
        <v>0</v>
      </c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2">
        <f t="shared" si="21"/>
        <v>0</v>
      </c>
    </row>
    <row r="245" spans="2:37">
      <c r="B245" s="12"/>
      <c r="C245" s="12"/>
      <c r="D245" s="4">
        <f t="shared" si="19"/>
        <v>1</v>
      </c>
      <c r="E245" s="12"/>
      <c r="F245" s="12">
        <v>243</v>
      </c>
      <c r="G245" s="83" t="s">
        <v>353</v>
      </c>
      <c r="H245" s="12" t="s">
        <v>351</v>
      </c>
      <c r="I245" s="65">
        <f t="shared" si="20"/>
        <v>0</v>
      </c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2">
        <f t="shared" si="21"/>
        <v>0</v>
      </c>
    </row>
    <row r="246" spans="2:37">
      <c r="B246" s="12"/>
      <c r="C246" s="12"/>
      <c r="D246" s="4">
        <f t="shared" si="19"/>
        <v>1</v>
      </c>
      <c r="E246" s="12"/>
      <c r="F246" s="32">
        <v>244</v>
      </c>
      <c r="G246" s="83" t="s">
        <v>354</v>
      </c>
      <c r="H246" s="12" t="s">
        <v>351</v>
      </c>
      <c r="I246" s="65">
        <f t="shared" si="20"/>
        <v>0</v>
      </c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2">
        <f t="shared" si="21"/>
        <v>0</v>
      </c>
    </row>
    <row r="247" spans="2:37">
      <c r="B247" s="12"/>
      <c r="C247" s="12"/>
      <c r="D247" s="4">
        <f t="shared" si="19"/>
        <v>1</v>
      </c>
      <c r="E247" s="12"/>
      <c r="F247" s="12">
        <v>245</v>
      </c>
      <c r="G247" s="83" t="s">
        <v>355</v>
      </c>
      <c r="H247" s="12" t="s">
        <v>351</v>
      </c>
      <c r="I247" s="65">
        <f t="shared" si="20"/>
        <v>0</v>
      </c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2">
        <f t="shared" si="21"/>
        <v>0</v>
      </c>
    </row>
    <row r="248" spans="2:37">
      <c r="B248" s="12"/>
      <c r="C248" s="12"/>
      <c r="D248" s="4">
        <f t="shared" si="19"/>
        <v>1</v>
      </c>
      <c r="E248" s="12"/>
      <c r="F248" s="32">
        <v>246</v>
      </c>
      <c r="G248" s="83" t="s">
        <v>356</v>
      </c>
      <c r="H248" s="12" t="s">
        <v>351</v>
      </c>
      <c r="I248" s="65">
        <f t="shared" si="20"/>
        <v>0</v>
      </c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2">
        <f t="shared" si="21"/>
        <v>0</v>
      </c>
    </row>
    <row r="249" spans="2:37">
      <c r="B249" s="12"/>
      <c r="C249" s="12"/>
      <c r="D249" s="4">
        <f t="shared" si="19"/>
        <v>1</v>
      </c>
      <c r="E249" s="12"/>
      <c r="F249" s="12">
        <v>247</v>
      </c>
      <c r="G249" s="83" t="s">
        <v>357</v>
      </c>
      <c r="H249" s="12" t="s">
        <v>351</v>
      </c>
      <c r="I249" s="65">
        <f t="shared" si="20"/>
        <v>0</v>
      </c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2">
        <f t="shared" si="21"/>
        <v>0</v>
      </c>
    </row>
    <row r="250" spans="2:37">
      <c r="B250" s="12"/>
      <c r="C250" s="12"/>
      <c r="D250" s="4">
        <f t="shared" si="19"/>
        <v>1</v>
      </c>
      <c r="E250" s="12"/>
      <c r="F250" s="32">
        <v>248</v>
      </c>
      <c r="G250" s="83" t="s">
        <v>358</v>
      </c>
      <c r="H250" s="12" t="s">
        <v>351</v>
      </c>
      <c r="I250" s="65">
        <f t="shared" si="20"/>
        <v>0</v>
      </c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2">
        <f t="shared" si="21"/>
        <v>0</v>
      </c>
    </row>
    <row r="251" spans="2:37">
      <c r="B251" s="12"/>
      <c r="C251" s="12"/>
      <c r="D251" s="4">
        <f t="shared" ref="D251:D267" si="22">IF(E251="uit",0,1)</f>
        <v>1</v>
      </c>
      <c r="E251" s="12"/>
      <c r="F251" s="12">
        <v>249</v>
      </c>
      <c r="G251" s="83" t="s">
        <v>359</v>
      </c>
      <c r="H251" s="12" t="s">
        <v>351</v>
      </c>
      <c r="I251" s="65">
        <f t="shared" ref="I251:I267" si="23">SUM(J251:AJ251)*D251</f>
        <v>0</v>
      </c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2">
        <f t="shared" ref="AK251:AK267" si="24">E251</f>
        <v>0</v>
      </c>
    </row>
    <row r="252" spans="2:37">
      <c r="B252" s="12"/>
      <c r="C252" s="12"/>
      <c r="D252" s="4">
        <f t="shared" si="22"/>
        <v>1</v>
      </c>
      <c r="E252" s="12"/>
      <c r="F252" s="32">
        <v>250</v>
      </c>
      <c r="G252" s="83" t="s">
        <v>360</v>
      </c>
      <c r="H252" s="12" t="s">
        <v>351</v>
      </c>
      <c r="I252" s="65">
        <f t="shared" si="23"/>
        <v>0</v>
      </c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2">
        <f t="shared" si="24"/>
        <v>0</v>
      </c>
    </row>
    <row r="253" spans="2:37">
      <c r="B253" s="12"/>
      <c r="C253" s="12"/>
      <c r="D253" s="4">
        <f t="shared" si="22"/>
        <v>1</v>
      </c>
      <c r="E253" s="12"/>
      <c r="F253" s="12">
        <v>251</v>
      </c>
      <c r="G253" s="83" t="s">
        <v>361</v>
      </c>
      <c r="H253" s="12" t="s">
        <v>351</v>
      </c>
      <c r="I253" s="65">
        <f t="shared" si="23"/>
        <v>0</v>
      </c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2">
        <f t="shared" si="24"/>
        <v>0</v>
      </c>
    </row>
    <row r="254" spans="2:37">
      <c r="B254" s="12"/>
      <c r="C254" s="12"/>
      <c r="D254" s="4">
        <f t="shared" si="22"/>
        <v>1</v>
      </c>
      <c r="E254" s="12"/>
      <c r="F254" s="32">
        <v>252</v>
      </c>
      <c r="G254" s="83" t="s">
        <v>362</v>
      </c>
      <c r="H254" s="12" t="s">
        <v>351</v>
      </c>
      <c r="I254" s="65">
        <f t="shared" si="23"/>
        <v>0</v>
      </c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2">
        <f t="shared" si="24"/>
        <v>0</v>
      </c>
    </row>
    <row r="255" spans="2:37">
      <c r="B255" s="12"/>
      <c r="C255" s="12"/>
      <c r="D255" s="4">
        <f t="shared" si="22"/>
        <v>1</v>
      </c>
      <c r="E255" s="12"/>
      <c r="F255" s="12">
        <v>253</v>
      </c>
      <c r="G255" s="83" t="s">
        <v>363</v>
      </c>
      <c r="H255" s="12" t="s">
        <v>364</v>
      </c>
      <c r="I255" s="65">
        <f t="shared" si="23"/>
        <v>0</v>
      </c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2">
        <f t="shared" si="24"/>
        <v>0</v>
      </c>
    </row>
    <row r="256" spans="2:37">
      <c r="B256" s="12"/>
      <c r="C256" s="12"/>
      <c r="D256" s="4">
        <f t="shared" si="22"/>
        <v>1</v>
      </c>
      <c r="E256" s="12"/>
      <c r="F256" s="32">
        <v>254</v>
      </c>
      <c r="G256" s="83" t="s">
        <v>365</v>
      </c>
      <c r="H256" s="12" t="s">
        <v>364</v>
      </c>
      <c r="I256" s="65">
        <f t="shared" si="23"/>
        <v>0</v>
      </c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2">
        <f t="shared" si="24"/>
        <v>0</v>
      </c>
    </row>
    <row r="257" spans="2:37">
      <c r="B257" s="12"/>
      <c r="C257" s="12"/>
      <c r="D257" s="4">
        <f t="shared" si="22"/>
        <v>1</v>
      </c>
      <c r="E257" s="12"/>
      <c r="F257" s="12">
        <v>255</v>
      </c>
      <c r="G257" s="83" t="s">
        <v>366</v>
      </c>
      <c r="H257" s="12" t="s">
        <v>364</v>
      </c>
      <c r="I257" s="65">
        <f t="shared" si="23"/>
        <v>0</v>
      </c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2">
        <f t="shared" si="24"/>
        <v>0</v>
      </c>
    </row>
    <row r="258" spans="2:37">
      <c r="B258" s="12"/>
      <c r="C258" s="12"/>
      <c r="D258" s="4">
        <f t="shared" si="22"/>
        <v>1</v>
      </c>
      <c r="E258" s="12"/>
      <c r="F258" s="32">
        <v>256</v>
      </c>
      <c r="G258" s="83" t="s">
        <v>367</v>
      </c>
      <c r="H258" s="12" t="s">
        <v>364</v>
      </c>
      <c r="I258" s="65">
        <f t="shared" si="23"/>
        <v>0</v>
      </c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2">
        <f t="shared" si="24"/>
        <v>0</v>
      </c>
    </row>
    <row r="259" spans="2:37">
      <c r="B259" s="12"/>
      <c r="C259" s="12"/>
      <c r="D259" s="4">
        <f t="shared" si="22"/>
        <v>1</v>
      </c>
      <c r="E259" s="12"/>
      <c r="F259" s="12">
        <v>257</v>
      </c>
      <c r="G259" s="83" t="s">
        <v>368</v>
      </c>
      <c r="H259" s="12" t="s">
        <v>364</v>
      </c>
      <c r="I259" s="65">
        <f t="shared" si="23"/>
        <v>0</v>
      </c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2">
        <f t="shared" si="24"/>
        <v>0</v>
      </c>
    </row>
    <row r="260" spans="2:37">
      <c r="B260" s="12"/>
      <c r="C260" s="12"/>
      <c r="D260" s="4">
        <f t="shared" si="22"/>
        <v>1</v>
      </c>
      <c r="E260" s="12"/>
      <c r="F260" s="32">
        <v>258</v>
      </c>
      <c r="G260" s="83" t="s">
        <v>369</v>
      </c>
      <c r="H260" s="12" t="s">
        <v>364</v>
      </c>
      <c r="I260" s="65">
        <f t="shared" si="23"/>
        <v>0</v>
      </c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2">
        <f t="shared" si="24"/>
        <v>0</v>
      </c>
    </row>
    <row r="261" spans="2:37">
      <c r="B261" s="12"/>
      <c r="C261" s="12"/>
      <c r="D261" s="4">
        <f t="shared" si="22"/>
        <v>1</v>
      </c>
      <c r="E261" s="12"/>
      <c r="F261" s="12">
        <v>259</v>
      </c>
      <c r="G261" s="83" t="s">
        <v>370</v>
      </c>
      <c r="H261" s="12" t="s">
        <v>364</v>
      </c>
      <c r="I261" s="65">
        <f t="shared" si="23"/>
        <v>0</v>
      </c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2">
        <f t="shared" si="24"/>
        <v>0</v>
      </c>
    </row>
    <row r="262" spans="2:37">
      <c r="B262" s="12"/>
      <c r="C262" s="12"/>
      <c r="D262" s="4">
        <f t="shared" si="22"/>
        <v>1</v>
      </c>
      <c r="E262" s="12"/>
      <c r="F262" s="32">
        <v>260</v>
      </c>
      <c r="G262" s="83" t="s">
        <v>371</v>
      </c>
      <c r="H262" s="12" t="s">
        <v>364</v>
      </c>
      <c r="I262" s="65">
        <f t="shared" si="23"/>
        <v>0</v>
      </c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2">
        <f t="shared" si="24"/>
        <v>0</v>
      </c>
    </row>
    <row r="263" spans="2:37">
      <c r="B263" s="12"/>
      <c r="C263" s="12"/>
      <c r="D263" s="4">
        <f t="shared" si="22"/>
        <v>1</v>
      </c>
      <c r="E263" s="12"/>
      <c r="F263" s="12">
        <v>261</v>
      </c>
      <c r="G263" s="83" t="s">
        <v>372</v>
      </c>
      <c r="H263" s="12" t="s">
        <v>364</v>
      </c>
      <c r="I263" s="65">
        <f t="shared" si="23"/>
        <v>0</v>
      </c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2">
        <f t="shared" si="24"/>
        <v>0</v>
      </c>
    </row>
    <row r="264" spans="2:37">
      <c r="B264" s="12"/>
      <c r="C264" s="12"/>
      <c r="D264" s="4">
        <f t="shared" si="22"/>
        <v>1</v>
      </c>
      <c r="E264" s="12"/>
      <c r="F264" s="32">
        <v>262</v>
      </c>
      <c r="G264" s="83" t="s">
        <v>373</v>
      </c>
      <c r="H264" s="12" t="s">
        <v>364</v>
      </c>
      <c r="I264" s="65">
        <f t="shared" si="23"/>
        <v>0</v>
      </c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2">
        <f t="shared" si="24"/>
        <v>0</v>
      </c>
    </row>
    <row r="265" spans="2:37">
      <c r="B265" s="12"/>
      <c r="C265" s="12"/>
      <c r="D265" s="4">
        <f t="shared" si="22"/>
        <v>1</v>
      </c>
      <c r="E265" s="12"/>
      <c r="F265" s="12">
        <v>263</v>
      </c>
      <c r="G265" s="83" t="s">
        <v>374</v>
      </c>
      <c r="H265" s="12" t="s">
        <v>364</v>
      </c>
      <c r="I265" s="65">
        <f t="shared" si="23"/>
        <v>0</v>
      </c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2">
        <f t="shared" si="24"/>
        <v>0</v>
      </c>
    </row>
    <row r="266" spans="2:37">
      <c r="B266" s="12"/>
      <c r="C266" s="12"/>
      <c r="D266" s="4">
        <f t="shared" si="22"/>
        <v>1</v>
      </c>
      <c r="E266" s="12"/>
      <c r="F266" s="32">
        <v>264</v>
      </c>
      <c r="G266" s="83" t="s">
        <v>375</v>
      </c>
      <c r="H266" s="12" t="s">
        <v>364</v>
      </c>
      <c r="I266" s="65">
        <f t="shared" si="23"/>
        <v>0</v>
      </c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2">
        <f t="shared" si="24"/>
        <v>0</v>
      </c>
    </row>
    <row r="267" spans="2:37">
      <c r="B267" s="12"/>
      <c r="C267" s="12"/>
      <c r="D267" s="4">
        <f t="shared" si="22"/>
        <v>1</v>
      </c>
      <c r="E267" s="12"/>
      <c r="F267" s="12">
        <v>999</v>
      </c>
      <c r="G267" s="83" t="s">
        <v>377</v>
      </c>
      <c r="H267" s="12" t="s">
        <v>377</v>
      </c>
      <c r="I267" s="28">
        <f t="shared" si="23"/>
        <v>0</v>
      </c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4">
        <f t="shared" si="24"/>
        <v>0</v>
      </c>
    </row>
  </sheetData>
  <sheetProtection password="E4E1" sheet="1" objects="1" scenarios="1" autoFilter="0"/>
  <conditionalFormatting sqref="G3:G267">
    <cfRule type="expression" dxfId="35" priority="6" stopIfTrue="1">
      <formula>AND(RIGHT(D3,1)="0")</formula>
    </cfRule>
  </conditionalFormatting>
  <conditionalFormatting sqref="F3:F267">
    <cfRule type="expression" dxfId="34" priority="5" stopIfTrue="1">
      <formula>AND(RIGHT(D3,1)="0")</formula>
    </cfRule>
  </conditionalFormatting>
  <conditionalFormatting sqref="H3:H267">
    <cfRule type="expression" dxfId="33" priority="4" stopIfTrue="1">
      <formula>AND(RIGHT(D3,1)="0")</formula>
    </cfRule>
  </conditionalFormatting>
  <conditionalFormatting sqref="G3:G267">
    <cfRule type="expression" dxfId="32" priority="3" stopIfTrue="1">
      <formula>AND(RIGHT(D3,1)="0")</formula>
    </cfRule>
  </conditionalFormatting>
  <conditionalFormatting sqref="F3:F267">
    <cfRule type="expression" dxfId="31" priority="2" stopIfTrue="1">
      <formula>AND(RIGHT(D3,1)="0")</formula>
    </cfRule>
  </conditionalFormatting>
  <conditionalFormatting sqref="H3:H267">
    <cfRule type="expression" dxfId="30" priority="1" stopIfTrue="1">
      <formula>AND(RIGHT(D3,1)="0")</formula>
    </cfRule>
  </conditionalFormatting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R228"/>
  <sheetViews>
    <sheetView workbookViewId="0">
      <selection activeCell="E2" sqref="E2"/>
    </sheetView>
  </sheetViews>
  <sheetFormatPr defaultRowHeight="15" zeroHeight="1"/>
  <cols>
    <col min="1" max="1" width="9.140625" style="30"/>
    <col min="2" max="2" width="14.42578125" style="30" bestFit="1" customWidth="1"/>
    <col min="3" max="3" width="8.28515625" style="30" bestFit="1" customWidth="1"/>
    <col min="4" max="4" width="3" style="30" customWidth="1"/>
    <col min="5" max="5" width="17.42578125" style="30" bestFit="1" customWidth="1"/>
    <col min="6" max="6" width="3.140625" style="30" customWidth="1"/>
    <col min="7" max="7" width="26.42578125" style="43" customWidth="1"/>
    <col min="8" max="8" width="3" style="30" customWidth="1"/>
    <col min="9" max="9" width="26.42578125" style="30" customWidth="1"/>
    <col min="10" max="10" width="9.140625" style="30"/>
    <col min="11" max="11" width="11.7109375" style="30" bestFit="1" customWidth="1"/>
    <col min="12" max="12" width="10.7109375" style="30" hidden="1" customWidth="1"/>
    <col min="13" max="13" width="9.140625" style="30" hidden="1" customWidth="1"/>
    <col min="14" max="18" width="9.140625" style="30"/>
    <col min="19" max="256" width="0" style="30" hidden="1" customWidth="1"/>
    <col min="257" max="16384" width="9.140625" style="30"/>
  </cols>
  <sheetData>
    <row r="1" spans="1:18" ht="15.75" thickBot="1">
      <c r="A1" s="29"/>
      <c r="B1" s="29"/>
      <c r="C1" s="29"/>
      <c r="D1" s="29"/>
      <c r="E1" s="29"/>
      <c r="F1" s="29"/>
      <c r="G1" s="31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thickBot="1">
      <c r="A2" s="29"/>
      <c r="B2" s="29" t="s">
        <v>39</v>
      </c>
      <c r="C2" s="29"/>
      <c r="D2" s="29"/>
      <c r="E2" s="45">
        <v>3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15.75" thickBot="1">
      <c r="A3" s="29"/>
      <c r="B3" s="29" t="s">
        <v>40</v>
      </c>
      <c r="C3" s="29"/>
      <c r="D3" s="29"/>
      <c r="E3" s="41">
        <f>IF($E$2=""," ",VLOOKUP($E$2,Deelnemers!A:T,2,FALSE))</f>
        <v>0</v>
      </c>
      <c r="F3" s="39"/>
      <c r="G3" s="40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ht="15.75" thickBot="1">
      <c r="A4" s="29"/>
      <c r="B4" s="29" t="s">
        <v>41</v>
      </c>
      <c r="C4" s="29"/>
      <c r="D4" s="29"/>
      <c r="E4" s="41">
        <f>IF($E$2=""," ",VLOOKUP($E$2,Deelnemers!A:T,3,FALSE))</f>
        <v>0</v>
      </c>
      <c r="F4" s="39"/>
      <c r="G4" s="40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8" ht="15.75" thickBot="1">
      <c r="A5" s="29"/>
      <c r="B5" s="29" t="s">
        <v>42</v>
      </c>
      <c r="C5" s="29"/>
      <c r="D5" s="29"/>
      <c r="E5" s="41">
        <f>IF($E$2=""," ",VLOOKUP($E$2,Deelnemers!A:T,4,FALSE))</f>
        <v>0</v>
      </c>
      <c r="F5" s="39"/>
      <c r="G5" s="40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ht="15.75" thickBot="1">
      <c r="A6" s="29"/>
      <c r="B6" s="29"/>
      <c r="C6" s="29" t="s">
        <v>43</v>
      </c>
      <c r="D6" s="29"/>
      <c r="E6" s="29" t="s">
        <v>45</v>
      </c>
      <c r="F6" s="29"/>
      <c r="G6" s="31" t="s">
        <v>44</v>
      </c>
      <c r="H6" s="29"/>
      <c r="I6" s="29" t="s">
        <v>1</v>
      </c>
      <c r="J6" s="29" t="s">
        <v>46</v>
      </c>
      <c r="K6" s="29"/>
      <c r="L6" s="29"/>
      <c r="M6" s="29"/>
      <c r="N6" s="29"/>
      <c r="O6" s="29"/>
      <c r="P6" s="29"/>
      <c r="Q6" s="29"/>
      <c r="R6" s="29"/>
    </row>
    <row r="7" spans="1:18" ht="16.5" thickTop="1" thickBot="1">
      <c r="A7" s="29"/>
      <c r="B7" s="29"/>
      <c r="C7" s="29">
        <v>1</v>
      </c>
      <c r="D7" s="29"/>
      <c r="E7" s="44">
        <f>IF($E$2=""," ",VLOOKUP($E$2,Deelnemers!A:T,6,FALSE))</f>
        <v>0</v>
      </c>
      <c r="F7" s="35"/>
      <c r="G7" s="19" t="e">
        <f>IF($E7=""," ",VLOOKUP(E7,rennerstabel!F:I,2,FALSE))</f>
        <v>#N/A</v>
      </c>
      <c r="H7" s="35"/>
      <c r="I7" s="22" t="e">
        <f>IF($E7=""," ",VLOOKUP(E7,rennerstabel!F:I,3,FALSE))</f>
        <v>#N/A</v>
      </c>
      <c r="J7" s="34" t="e">
        <f>IF($E7=""," ",VLOOKUP(E7,rennerstabel!F:I,4,FALSE))*2</f>
        <v>#N/A</v>
      </c>
      <c r="K7" s="36"/>
      <c r="L7" s="33" t="e">
        <f>IF($E7=""," ",VLOOKUP(E7,rennerstabel!F:AK,32,FALSE))</f>
        <v>#N/A</v>
      </c>
      <c r="M7" s="37" t="e">
        <f>IF(L7="uit",0,1)</f>
        <v>#N/A</v>
      </c>
      <c r="N7" s="29"/>
      <c r="O7" s="29"/>
      <c r="P7" s="29"/>
      <c r="Q7" s="29"/>
      <c r="R7" s="29"/>
    </row>
    <row r="8" spans="1:18" ht="16.5" thickTop="1" thickBot="1">
      <c r="A8" s="29"/>
      <c r="B8" s="29"/>
      <c r="C8" s="29">
        <v>2</v>
      </c>
      <c r="D8" s="29"/>
      <c r="E8" s="44">
        <f>IF($E$2=""," ",VLOOKUP($E$2,Deelnemers!A:T,7,FALSE))</f>
        <v>0</v>
      </c>
      <c r="F8" s="35"/>
      <c r="G8" s="20" t="e">
        <f>IF($E8=""," ",VLOOKUP(E8,rennerstabel!F:I,2,FALSE))</f>
        <v>#N/A</v>
      </c>
      <c r="H8" s="35"/>
      <c r="I8" s="21" t="e">
        <f>IF($E8=""," ",VLOOKUP(E8,rennerstabel!F:I,3,FALSE))</f>
        <v>#N/A</v>
      </c>
      <c r="J8" s="34" t="e">
        <f>IF($E8=""," ",VLOOKUP(E8,rennerstabel!F:I,4,FALSE))</f>
        <v>#N/A</v>
      </c>
      <c r="K8" s="36"/>
      <c r="L8" s="33" t="e">
        <f>IF($E8=""," ",VLOOKUP(E8,rennerstabel!F:AK,32,FALSE))</f>
        <v>#N/A</v>
      </c>
      <c r="M8" s="37" t="e">
        <f t="shared" ref="M8:M21" si="0">IF(L8="uit",0,1)</f>
        <v>#N/A</v>
      </c>
      <c r="N8" s="29"/>
      <c r="O8" s="29"/>
      <c r="P8" s="29"/>
      <c r="Q8" s="29"/>
      <c r="R8" s="29"/>
    </row>
    <row r="9" spans="1:18" ht="16.5" thickTop="1" thickBot="1">
      <c r="A9" s="29"/>
      <c r="B9" s="29"/>
      <c r="C9" s="29">
        <v>3</v>
      </c>
      <c r="D9" s="29"/>
      <c r="E9" s="44">
        <f>IF($E$2=""," ",VLOOKUP($E$2,Deelnemers!A:T,8,FALSE))</f>
        <v>0</v>
      </c>
      <c r="F9" s="35"/>
      <c r="G9" s="20" t="e">
        <f>IF($E9=""," ",VLOOKUP(E9,rennerstabel!F:I,2,FALSE))</f>
        <v>#N/A</v>
      </c>
      <c r="H9" s="35"/>
      <c r="I9" s="21" t="e">
        <f>IF($E9=""," ",VLOOKUP(E9,rennerstabel!F:I,3,FALSE))</f>
        <v>#N/A</v>
      </c>
      <c r="J9" s="34" t="e">
        <f>IF($E9=""," ",VLOOKUP(E9,rennerstabel!F:I,4,FALSE))</f>
        <v>#N/A</v>
      </c>
      <c r="K9" s="36"/>
      <c r="L9" s="33" t="e">
        <f>IF($E9=""," ",VLOOKUP(E9,rennerstabel!F:AK,32,FALSE))</f>
        <v>#N/A</v>
      </c>
      <c r="M9" s="37" t="e">
        <f t="shared" si="0"/>
        <v>#N/A</v>
      </c>
      <c r="N9" s="29"/>
      <c r="O9" s="29"/>
      <c r="P9" s="29"/>
      <c r="Q9" s="29"/>
      <c r="R9" s="29"/>
    </row>
    <row r="10" spans="1:18" ht="16.5" thickTop="1" thickBot="1">
      <c r="A10" s="29"/>
      <c r="B10" s="29"/>
      <c r="C10" s="29">
        <v>4</v>
      </c>
      <c r="D10" s="29"/>
      <c r="E10" s="44">
        <f>IF($E$2=""," ",VLOOKUP($E$2,Deelnemers!A:T,9,FALSE))</f>
        <v>0</v>
      </c>
      <c r="F10" s="35"/>
      <c r="G10" s="20" t="e">
        <f>IF($E10=""," ",VLOOKUP(E10,rennerstabel!F:I,2,FALSE))</f>
        <v>#N/A</v>
      </c>
      <c r="H10" s="35"/>
      <c r="I10" s="21" t="e">
        <f>IF($E10=""," ",VLOOKUP(E10,rennerstabel!F:I,3,FALSE))</f>
        <v>#N/A</v>
      </c>
      <c r="J10" s="34" t="e">
        <f>IF($E10=""," ",VLOOKUP(E10,rennerstabel!F:I,4,FALSE))</f>
        <v>#N/A</v>
      </c>
      <c r="K10" s="36"/>
      <c r="L10" s="33" t="e">
        <f>IF($E10=""," ",VLOOKUP(E10,rennerstabel!F:AK,32,FALSE))</f>
        <v>#N/A</v>
      </c>
      <c r="M10" s="37" t="e">
        <f t="shared" si="0"/>
        <v>#N/A</v>
      </c>
      <c r="N10" s="29"/>
      <c r="O10" s="29"/>
      <c r="P10" s="29"/>
      <c r="Q10" s="29"/>
      <c r="R10" s="29"/>
    </row>
    <row r="11" spans="1:18" ht="16.5" thickTop="1" thickBot="1">
      <c r="A11" s="29"/>
      <c r="B11" s="29"/>
      <c r="C11" s="29">
        <v>5</v>
      </c>
      <c r="D11" s="29"/>
      <c r="E11" s="44">
        <f>IF($E$2=""," ",VLOOKUP($E$2,Deelnemers!A:T,10,FALSE))</f>
        <v>0</v>
      </c>
      <c r="F11" s="35"/>
      <c r="G11" s="20" t="e">
        <f>IF($E11=""," ",VLOOKUP(E11,rennerstabel!F:I,2,FALSE))</f>
        <v>#N/A</v>
      </c>
      <c r="H11" s="35"/>
      <c r="I11" s="21" t="e">
        <f>IF($E11=""," ",VLOOKUP(E11,rennerstabel!F:I,3,FALSE))</f>
        <v>#N/A</v>
      </c>
      <c r="J11" s="34" t="e">
        <f>IF($E11=""," ",VLOOKUP(E11,rennerstabel!F:I,4,FALSE))</f>
        <v>#N/A</v>
      </c>
      <c r="K11" s="36"/>
      <c r="L11" s="33" t="e">
        <f>IF($E11=""," ",VLOOKUP(E11,rennerstabel!F:AK,32,FALSE))</f>
        <v>#N/A</v>
      </c>
      <c r="M11" s="37" t="e">
        <f t="shared" si="0"/>
        <v>#N/A</v>
      </c>
      <c r="N11" s="29"/>
      <c r="O11" s="29"/>
      <c r="P11" s="29"/>
      <c r="Q11" s="29"/>
      <c r="R11" s="29"/>
    </row>
    <row r="12" spans="1:18" ht="16.5" thickTop="1" thickBot="1">
      <c r="A12" s="29"/>
      <c r="B12" s="29"/>
      <c r="C12" s="29">
        <v>6</v>
      </c>
      <c r="D12" s="29"/>
      <c r="E12" s="44">
        <f>IF($E$2=""," ",VLOOKUP($E$2,Deelnemers!A:T,11,FALSE))</f>
        <v>0</v>
      </c>
      <c r="F12" s="35"/>
      <c r="G12" s="20" t="e">
        <f>IF($E12=""," ",VLOOKUP(E12,rennerstabel!F:I,2,FALSE))</f>
        <v>#N/A</v>
      </c>
      <c r="H12" s="35"/>
      <c r="I12" s="21" t="e">
        <f>IF($E12=""," ",VLOOKUP(E12,rennerstabel!F:I,3,FALSE))</f>
        <v>#N/A</v>
      </c>
      <c r="J12" s="34" t="e">
        <f>IF($E12=""," ",VLOOKUP(E12,rennerstabel!F:I,4,FALSE))</f>
        <v>#N/A</v>
      </c>
      <c r="K12" s="36"/>
      <c r="L12" s="33" t="e">
        <f>IF($E12=""," ",VLOOKUP(E12,rennerstabel!F:AK,32,FALSE))</f>
        <v>#N/A</v>
      </c>
      <c r="M12" s="37" t="e">
        <f t="shared" si="0"/>
        <v>#N/A</v>
      </c>
      <c r="N12" s="29"/>
      <c r="O12" s="29"/>
      <c r="P12" s="29"/>
      <c r="Q12" s="29"/>
      <c r="R12" s="29"/>
    </row>
    <row r="13" spans="1:18" ht="16.5" thickTop="1" thickBot="1">
      <c r="A13" s="29"/>
      <c r="B13" s="29"/>
      <c r="C13" s="29">
        <v>7</v>
      </c>
      <c r="D13" s="29"/>
      <c r="E13" s="44">
        <f>IF($E$2=""," ",VLOOKUP($E$2,Deelnemers!A:T,12,FALSE))</f>
        <v>0</v>
      </c>
      <c r="F13" s="35"/>
      <c r="G13" s="20" t="e">
        <f>IF($E13=""," ",VLOOKUP(E13,rennerstabel!F:I,2,FALSE))</f>
        <v>#N/A</v>
      </c>
      <c r="H13" s="35"/>
      <c r="I13" s="21" t="e">
        <f>IF($E13=""," ",VLOOKUP(E13,rennerstabel!F:I,3,FALSE))</f>
        <v>#N/A</v>
      </c>
      <c r="J13" s="34" t="e">
        <f>IF($E13=""," ",VLOOKUP(E13,rennerstabel!F:I,4,FALSE))</f>
        <v>#N/A</v>
      </c>
      <c r="K13" s="36"/>
      <c r="L13" s="33" t="e">
        <f>IF($E13=""," ",VLOOKUP(E13,rennerstabel!F:AK,32,FALSE))</f>
        <v>#N/A</v>
      </c>
      <c r="M13" s="37" t="e">
        <f t="shared" si="0"/>
        <v>#N/A</v>
      </c>
      <c r="N13" s="29"/>
      <c r="O13" s="29"/>
      <c r="P13" s="29"/>
      <c r="Q13" s="29"/>
      <c r="R13" s="29"/>
    </row>
    <row r="14" spans="1:18" ht="16.5" thickTop="1" thickBot="1">
      <c r="A14" s="29"/>
      <c r="B14" s="29"/>
      <c r="C14" s="29">
        <v>8</v>
      </c>
      <c r="D14" s="29"/>
      <c r="E14" s="44">
        <f>IF($E$2=""," ",VLOOKUP($E$2,Deelnemers!A:T,13,FALSE))</f>
        <v>0</v>
      </c>
      <c r="F14" s="35"/>
      <c r="G14" s="20" t="e">
        <f>IF($E14=""," ",VLOOKUP(E14,rennerstabel!F:I,2,FALSE))</f>
        <v>#N/A</v>
      </c>
      <c r="H14" s="35"/>
      <c r="I14" s="21" t="e">
        <f>IF($E14=""," ",VLOOKUP(E14,rennerstabel!F:I,3,FALSE))</f>
        <v>#N/A</v>
      </c>
      <c r="J14" s="34" t="e">
        <f>IF($E14=""," ",VLOOKUP(E14,rennerstabel!F:I,4,FALSE))</f>
        <v>#N/A</v>
      </c>
      <c r="K14" s="36"/>
      <c r="L14" s="33" t="e">
        <f>IF($E14=""," ",VLOOKUP(E14,rennerstabel!F:AK,32,FALSE))</f>
        <v>#N/A</v>
      </c>
      <c r="M14" s="37" t="e">
        <f t="shared" si="0"/>
        <v>#N/A</v>
      </c>
      <c r="N14" s="29"/>
      <c r="O14" s="29"/>
      <c r="P14" s="29"/>
      <c r="Q14" s="29"/>
      <c r="R14" s="29"/>
    </row>
    <row r="15" spans="1:18" ht="16.5" thickTop="1" thickBot="1">
      <c r="A15" s="29"/>
      <c r="B15" s="29"/>
      <c r="C15" s="29">
        <v>9</v>
      </c>
      <c r="D15" s="29"/>
      <c r="E15" s="44">
        <f>IF($E$2=""," ",VLOOKUP($E$2,Deelnemers!A:T,14,FALSE))</f>
        <v>0</v>
      </c>
      <c r="F15" s="35"/>
      <c r="G15" s="20" t="e">
        <f>IF($E15=""," ",VLOOKUP(E15,rennerstabel!F:I,2,FALSE))</f>
        <v>#N/A</v>
      </c>
      <c r="H15" s="35"/>
      <c r="I15" s="21" t="e">
        <f>IF($E15=""," ",VLOOKUP(E15,rennerstabel!F:I,3,FALSE))</f>
        <v>#N/A</v>
      </c>
      <c r="J15" s="34" t="e">
        <f>IF($E15=""," ",VLOOKUP(E15,rennerstabel!F:I,4,FALSE))</f>
        <v>#N/A</v>
      </c>
      <c r="K15" s="36"/>
      <c r="L15" s="33" t="e">
        <f>IF($E15=""," ",VLOOKUP(E15,rennerstabel!F:AK,32,FALSE))</f>
        <v>#N/A</v>
      </c>
      <c r="M15" s="37" t="e">
        <f t="shared" si="0"/>
        <v>#N/A</v>
      </c>
      <c r="N15" s="29"/>
      <c r="O15" s="29"/>
      <c r="P15" s="29"/>
      <c r="Q15" s="29"/>
      <c r="R15" s="29"/>
    </row>
    <row r="16" spans="1:18" ht="16.5" thickTop="1" thickBot="1">
      <c r="A16" s="29"/>
      <c r="B16" s="29"/>
      <c r="C16" s="29">
        <v>10</v>
      </c>
      <c r="D16" s="29"/>
      <c r="E16" s="44">
        <f>IF($E$2=""," ",VLOOKUP($E$2,Deelnemers!A:T,15,FALSE))</f>
        <v>0</v>
      </c>
      <c r="F16" s="35"/>
      <c r="G16" s="20" t="e">
        <f>IF($E16=""," ",VLOOKUP(E16,rennerstabel!F:I,2,FALSE))</f>
        <v>#N/A</v>
      </c>
      <c r="H16" s="35"/>
      <c r="I16" s="21" t="e">
        <f>IF($E16=""," ",VLOOKUP(E16,rennerstabel!F:I,3,FALSE))</f>
        <v>#N/A</v>
      </c>
      <c r="J16" s="34" t="e">
        <f>IF($E16=""," ",VLOOKUP(E16,rennerstabel!F:I,4,FALSE))</f>
        <v>#N/A</v>
      </c>
      <c r="K16" s="36"/>
      <c r="L16" s="33" t="e">
        <f>IF($E16=""," ",VLOOKUP(E16,rennerstabel!F:AK,32,FALSE))</f>
        <v>#N/A</v>
      </c>
      <c r="M16" s="37" t="e">
        <f t="shared" si="0"/>
        <v>#N/A</v>
      </c>
      <c r="N16" s="29"/>
      <c r="O16" s="29"/>
      <c r="P16" s="29"/>
      <c r="Q16" s="29"/>
      <c r="R16" s="29"/>
    </row>
    <row r="17" spans="1:18" ht="16.5" thickTop="1" thickBot="1">
      <c r="A17" s="29"/>
      <c r="B17" s="29"/>
      <c r="C17" s="29">
        <v>11</v>
      </c>
      <c r="D17" s="29"/>
      <c r="E17" s="44">
        <f>IF($E$2=""," ",VLOOKUP($E$2,Deelnemers!A:T,16,FALSE))</f>
        <v>0</v>
      </c>
      <c r="F17" s="35"/>
      <c r="G17" s="20" t="e">
        <f>IF($E17=""," ",VLOOKUP(E17,rennerstabel!F:I,2,FALSE))</f>
        <v>#N/A</v>
      </c>
      <c r="H17" s="35"/>
      <c r="I17" s="21" t="e">
        <f>IF($E17=""," ",VLOOKUP(E17,rennerstabel!F:I,3,FALSE))</f>
        <v>#N/A</v>
      </c>
      <c r="J17" s="34" t="e">
        <f>IF($E17=""," ",VLOOKUP(E17,rennerstabel!F:I,4,FALSE))</f>
        <v>#N/A</v>
      </c>
      <c r="K17" s="36"/>
      <c r="L17" s="33" t="e">
        <f>IF($E17=""," ",VLOOKUP(E17,rennerstabel!F:AK,32,FALSE))</f>
        <v>#N/A</v>
      </c>
      <c r="M17" s="37" t="e">
        <f t="shared" si="0"/>
        <v>#N/A</v>
      </c>
      <c r="N17" s="29"/>
      <c r="O17" s="29"/>
      <c r="P17" s="29"/>
      <c r="Q17" s="29"/>
      <c r="R17" s="29"/>
    </row>
    <row r="18" spans="1:18" ht="16.5" thickTop="1" thickBot="1">
      <c r="A18" s="29"/>
      <c r="B18" s="29"/>
      <c r="C18" s="29">
        <v>12</v>
      </c>
      <c r="D18" s="29"/>
      <c r="E18" s="44">
        <f>IF($E$2=""," ",VLOOKUP($E$2,Deelnemers!A:T,17,FALSE))</f>
        <v>0</v>
      </c>
      <c r="F18" s="35"/>
      <c r="G18" s="20" t="e">
        <f>IF($E18=""," ",VLOOKUP(E18,rennerstabel!F:I,2,FALSE))</f>
        <v>#N/A</v>
      </c>
      <c r="H18" s="35"/>
      <c r="I18" s="21" t="e">
        <f>IF($E18=""," ",VLOOKUP(E18,rennerstabel!F:I,3,FALSE))</f>
        <v>#N/A</v>
      </c>
      <c r="J18" s="34" t="e">
        <f>IF($E18=""," ",VLOOKUP(E18,rennerstabel!F:I,4,FALSE))</f>
        <v>#N/A</v>
      </c>
      <c r="K18" s="36"/>
      <c r="L18" s="33" t="e">
        <f>IF($E18=""," ",VLOOKUP(E18,rennerstabel!F:AK,32,FALSE))</f>
        <v>#N/A</v>
      </c>
      <c r="M18" s="37" t="e">
        <f t="shared" si="0"/>
        <v>#N/A</v>
      </c>
      <c r="N18" s="29"/>
      <c r="O18" s="29"/>
      <c r="P18" s="29"/>
      <c r="Q18" s="29"/>
      <c r="R18" s="29"/>
    </row>
    <row r="19" spans="1:18" ht="16.5" thickTop="1" thickBot="1">
      <c r="A19" s="29"/>
      <c r="B19" s="29"/>
      <c r="C19" s="29">
        <v>13</v>
      </c>
      <c r="D19" s="29"/>
      <c r="E19" s="44">
        <f>IF($E$2=""," ",VLOOKUP($E$2,Deelnemers!A:T,18,FALSE))</f>
        <v>0</v>
      </c>
      <c r="F19" s="35"/>
      <c r="G19" s="20" t="e">
        <f>IF($E19=""," ",VLOOKUP(E19,rennerstabel!F:I,2,FALSE))</f>
        <v>#N/A</v>
      </c>
      <c r="H19" s="35"/>
      <c r="I19" s="21" t="e">
        <f>IF($E19=""," ",VLOOKUP(E19,rennerstabel!F:I,3,FALSE))</f>
        <v>#N/A</v>
      </c>
      <c r="J19" s="34" t="e">
        <f>IF($E19=""," ",VLOOKUP(E19,rennerstabel!F:I,4,FALSE))</f>
        <v>#N/A</v>
      </c>
      <c r="K19" s="36"/>
      <c r="L19" s="33" t="e">
        <f>IF($E19=""," ",VLOOKUP(E19,rennerstabel!F:AK,32,FALSE))</f>
        <v>#N/A</v>
      </c>
      <c r="M19" s="37" t="e">
        <f t="shared" si="0"/>
        <v>#N/A</v>
      </c>
      <c r="N19" s="29"/>
      <c r="O19" s="29"/>
      <c r="P19" s="29"/>
      <c r="Q19" s="29"/>
      <c r="R19" s="29"/>
    </row>
    <row r="20" spans="1:18" ht="16.5" thickTop="1" thickBot="1">
      <c r="A20" s="29"/>
      <c r="B20" s="29"/>
      <c r="C20" s="29">
        <v>14</v>
      </c>
      <c r="D20" s="29"/>
      <c r="E20" s="44">
        <f>IF($E$2=""," ",VLOOKUP($E$2,Deelnemers!A:T,19,FALSE))</f>
        <v>0</v>
      </c>
      <c r="F20" s="35"/>
      <c r="G20" s="20" t="e">
        <f>IF($E20=""," ",VLOOKUP(E20,rennerstabel!F:I,2,FALSE))</f>
        <v>#N/A</v>
      </c>
      <c r="H20" s="35"/>
      <c r="I20" s="21" t="e">
        <f>IF($E20=""," ",VLOOKUP(E20,rennerstabel!F:I,3,FALSE))</f>
        <v>#N/A</v>
      </c>
      <c r="J20" s="34" t="e">
        <f>IF($E20=""," ",VLOOKUP(E20,rennerstabel!F:I,4,FALSE))</f>
        <v>#N/A</v>
      </c>
      <c r="K20" s="36"/>
      <c r="L20" s="33" t="e">
        <f>IF($E20=""," ",VLOOKUP(E20,rennerstabel!F:AK,32,FALSE))</f>
        <v>#N/A</v>
      </c>
      <c r="M20" s="37" t="e">
        <f t="shared" si="0"/>
        <v>#N/A</v>
      </c>
      <c r="N20" s="29"/>
      <c r="O20" s="29"/>
      <c r="P20" s="29"/>
      <c r="Q20" s="29"/>
      <c r="R20" s="29"/>
    </row>
    <row r="21" spans="1:18" ht="16.5" thickTop="1" thickBot="1">
      <c r="A21" s="29"/>
      <c r="B21" s="29"/>
      <c r="C21" s="29">
        <v>15</v>
      </c>
      <c r="D21" s="29"/>
      <c r="E21" s="44">
        <f>IF($E$2=""," ",VLOOKUP($E$2,Deelnemers!A:T,20,FALSE))</f>
        <v>0</v>
      </c>
      <c r="F21" s="35"/>
      <c r="G21" s="20" t="e">
        <f>IF($E21=""," ",VLOOKUP(E21,rennerstabel!F:I,2,FALSE))</f>
        <v>#N/A</v>
      </c>
      <c r="H21" s="35"/>
      <c r="I21" s="21" t="e">
        <f>IF($E21=""," ",VLOOKUP(E21,rennerstabel!F:I,3,FALSE))</f>
        <v>#N/A</v>
      </c>
      <c r="J21" s="34" t="e">
        <f>IF($E21=""," ",VLOOKUP(E21,rennerstabel!F:I,4,FALSE))</f>
        <v>#N/A</v>
      </c>
      <c r="K21" s="36"/>
      <c r="L21" s="33" t="e">
        <f>IF($E21=""," ",VLOOKUP(E21,rennerstabel!F:AK,32,FALSE))</f>
        <v>#N/A</v>
      </c>
      <c r="M21" s="37" t="e">
        <f t="shared" si="0"/>
        <v>#N/A</v>
      </c>
      <c r="N21" s="29"/>
      <c r="O21" s="29"/>
      <c r="P21" s="29"/>
      <c r="Q21" s="29"/>
      <c r="R21" s="29"/>
    </row>
    <row r="22" spans="1:18" ht="15.75" thickBot="1">
      <c r="A22" s="29"/>
      <c r="B22" s="29"/>
      <c r="C22" s="29"/>
      <c r="D22" s="29"/>
      <c r="E22" s="29"/>
      <c r="F22" s="29"/>
      <c r="G22" s="31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ht="15.75" thickBot="1">
      <c r="A23" s="29"/>
      <c r="B23" s="29"/>
      <c r="C23" s="29"/>
      <c r="D23" s="29"/>
      <c r="E23" s="29"/>
      <c r="F23" s="29"/>
      <c r="G23" s="31"/>
      <c r="H23" s="29"/>
      <c r="I23" s="29" t="s">
        <v>48</v>
      </c>
      <c r="J23" s="42" t="e">
        <f>SUM(J7:J21)</f>
        <v>#N/A</v>
      </c>
      <c r="K23" s="29"/>
      <c r="L23" s="29"/>
      <c r="M23" s="29"/>
      <c r="N23" s="29"/>
      <c r="O23" s="29"/>
      <c r="P23" s="29"/>
      <c r="Q23" s="29"/>
      <c r="R23" s="29"/>
    </row>
    <row r="24" spans="1:18">
      <c r="A24" s="29"/>
      <c r="B24" s="29"/>
      <c r="C24" s="29"/>
      <c r="D24" s="29"/>
      <c r="E24" s="29"/>
      <c r="F24" s="29"/>
      <c r="G24" s="31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>
      <c r="A25" s="29"/>
      <c r="B25" s="29"/>
      <c r="C25" s="29"/>
      <c r="D25" s="29"/>
      <c r="E25" s="29"/>
      <c r="F25" s="29"/>
      <c r="G25" s="31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>
      <c r="A26" s="29"/>
      <c r="B26" s="29"/>
      <c r="C26" s="29"/>
      <c r="D26" s="29"/>
      <c r="E26" s="29"/>
      <c r="F26" s="29"/>
      <c r="G26" s="31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hidden="1"/>
    <row r="28" spans="1:18" hidden="1"/>
    <row r="29" spans="1:18" hidden="1">
      <c r="K29" s="38">
        <v>1</v>
      </c>
    </row>
    <row r="30" spans="1:18" hidden="1">
      <c r="K30" s="38">
        <v>2</v>
      </c>
    </row>
    <row r="31" spans="1:18" hidden="1">
      <c r="K31" s="38">
        <v>3</v>
      </c>
    </row>
    <row r="32" spans="1:18" hidden="1">
      <c r="K32" s="38">
        <v>4</v>
      </c>
    </row>
    <row r="33" spans="11:11" hidden="1">
      <c r="K33" s="38">
        <v>5</v>
      </c>
    </row>
    <row r="34" spans="11:11" hidden="1">
      <c r="K34" s="38">
        <v>6</v>
      </c>
    </row>
    <row r="35" spans="11:11" hidden="1">
      <c r="K35" s="38">
        <v>7</v>
      </c>
    </row>
    <row r="36" spans="11:11" hidden="1">
      <c r="K36" s="38">
        <v>8</v>
      </c>
    </row>
    <row r="37" spans="11:11" hidden="1">
      <c r="K37" s="38">
        <v>9</v>
      </c>
    </row>
    <row r="38" spans="11:11" hidden="1">
      <c r="K38" s="38">
        <v>10</v>
      </c>
    </row>
    <row r="39" spans="11:11" hidden="1">
      <c r="K39" s="38">
        <v>11</v>
      </c>
    </row>
    <row r="40" spans="11:11" hidden="1">
      <c r="K40" s="38">
        <v>12</v>
      </c>
    </row>
    <row r="41" spans="11:11" hidden="1">
      <c r="K41" s="38">
        <v>13</v>
      </c>
    </row>
    <row r="42" spans="11:11" hidden="1">
      <c r="K42" s="38">
        <v>14</v>
      </c>
    </row>
    <row r="43" spans="11:11" hidden="1">
      <c r="K43" s="38">
        <v>15</v>
      </c>
    </row>
    <row r="44" spans="11:11" hidden="1">
      <c r="K44" s="38">
        <v>16</v>
      </c>
    </row>
    <row r="45" spans="11:11" hidden="1">
      <c r="K45" s="38">
        <v>17</v>
      </c>
    </row>
    <row r="46" spans="11:11" hidden="1">
      <c r="K46" s="38">
        <v>18</v>
      </c>
    </row>
    <row r="47" spans="11:11" hidden="1">
      <c r="K47" s="38">
        <v>19</v>
      </c>
    </row>
    <row r="48" spans="11:11" hidden="1">
      <c r="K48" s="38">
        <v>20</v>
      </c>
    </row>
    <row r="49" spans="11:11" hidden="1">
      <c r="K49" s="38">
        <v>21</v>
      </c>
    </row>
    <row r="50" spans="11:11" hidden="1">
      <c r="K50" s="38">
        <v>22</v>
      </c>
    </row>
    <row r="51" spans="11:11" hidden="1">
      <c r="K51" s="38">
        <v>23</v>
      </c>
    </row>
    <row r="52" spans="11:11" hidden="1">
      <c r="K52" s="38">
        <v>24</v>
      </c>
    </row>
    <row r="53" spans="11:11" hidden="1">
      <c r="K53" s="38">
        <v>25</v>
      </c>
    </row>
    <row r="54" spans="11:11" hidden="1">
      <c r="K54" s="38">
        <v>26</v>
      </c>
    </row>
    <row r="55" spans="11:11" hidden="1">
      <c r="K55" s="38">
        <v>27</v>
      </c>
    </row>
    <row r="56" spans="11:11" hidden="1">
      <c r="K56" s="38">
        <v>28</v>
      </c>
    </row>
    <row r="57" spans="11:11" hidden="1">
      <c r="K57" s="38">
        <v>29</v>
      </c>
    </row>
    <row r="58" spans="11:11" hidden="1">
      <c r="K58" s="38">
        <v>30</v>
      </c>
    </row>
    <row r="59" spans="11:11" hidden="1">
      <c r="K59" s="38">
        <v>31</v>
      </c>
    </row>
    <row r="60" spans="11:11" hidden="1">
      <c r="K60" s="38">
        <v>32</v>
      </c>
    </row>
    <row r="61" spans="11:11" hidden="1">
      <c r="K61" s="38">
        <v>33</v>
      </c>
    </row>
    <row r="62" spans="11:11" hidden="1">
      <c r="K62" s="38">
        <v>34</v>
      </c>
    </row>
    <row r="63" spans="11:11" hidden="1">
      <c r="K63" s="38">
        <v>35</v>
      </c>
    </row>
    <row r="64" spans="11:11" hidden="1">
      <c r="K64" s="38">
        <v>36</v>
      </c>
    </row>
    <row r="65" spans="11:11" hidden="1">
      <c r="K65" s="38">
        <v>37</v>
      </c>
    </row>
    <row r="66" spans="11:11" hidden="1">
      <c r="K66" s="38">
        <v>38</v>
      </c>
    </row>
    <row r="67" spans="11:11" hidden="1">
      <c r="K67" s="38">
        <v>39</v>
      </c>
    </row>
    <row r="68" spans="11:11" hidden="1">
      <c r="K68" s="38">
        <v>40</v>
      </c>
    </row>
    <row r="69" spans="11:11" hidden="1">
      <c r="K69" s="38">
        <v>41</v>
      </c>
    </row>
    <row r="70" spans="11:11" hidden="1">
      <c r="K70" s="38">
        <v>42</v>
      </c>
    </row>
    <row r="71" spans="11:11" hidden="1">
      <c r="K71" s="38">
        <v>43</v>
      </c>
    </row>
    <row r="72" spans="11:11" hidden="1">
      <c r="K72" s="38">
        <v>44</v>
      </c>
    </row>
    <row r="73" spans="11:11" hidden="1">
      <c r="K73" s="38">
        <v>45</v>
      </c>
    </row>
    <row r="74" spans="11:11" hidden="1">
      <c r="K74" s="38">
        <v>46</v>
      </c>
    </row>
    <row r="75" spans="11:11" hidden="1">
      <c r="K75" s="38">
        <v>47</v>
      </c>
    </row>
    <row r="76" spans="11:11" hidden="1">
      <c r="K76" s="38">
        <v>48</v>
      </c>
    </row>
    <row r="77" spans="11:11" hidden="1">
      <c r="K77" s="38">
        <v>49</v>
      </c>
    </row>
    <row r="78" spans="11:11" hidden="1">
      <c r="K78" s="38">
        <v>50</v>
      </c>
    </row>
    <row r="79" spans="11:11" hidden="1">
      <c r="K79" s="38">
        <v>51</v>
      </c>
    </row>
    <row r="80" spans="11:11" hidden="1">
      <c r="K80" s="38">
        <v>52</v>
      </c>
    </row>
    <row r="81" spans="11:11" hidden="1">
      <c r="K81" s="38">
        <v>53</v>
      </c>
    </row>
    <row r="82" spans="11:11" hidden="1">
      <c r="K82" s="38">
        <v>54</v>
      </c>
    </row>
    <row r="83" spans="11:11" hidden="1">
      <c r="K83" s="38">
        <v>55</v>
      </c>
    </row>
    <row r="84" spans="11:11" hidden="1">
      <c r="K84" s="38">
        <v>56</v>
      </c>
    </row>
    <row r="85" spans="11:11" hidden="1">
      <c r="K85" s="38">
        <v>57</v>
      </c>
    </row>
    <row r="86" spans="11:11" hidden="1">
      <c r="K86" s="38">
        <v>58</v>
      </c>
    </row>
    <row r="87" spans="11:11" hidden="1">
      <c r="K87" s="38">
        <v>59</v>
      </c>
    </row>
    <row r="88" spans="11:11" hidden="1">
      <c r="K88" s="38">
        <v>60</v>
      </c>
    </row>
    <row r="89" spans="11:11" hidden="1">
      <c r="K89" s="38">
        <v>61</v>
      </c>
    </row>
    <row r="90" spans="11:11" hidden="1">
      <c r="K90" s="38">
        <v>62</v>
      </c>
    </row>
    <row r="91" spans="11:11" hidden="1">
      <c r="K91" s="38">
        <v>63</v>
      </c>
    </row>
    <row r="92" spans="11:11" hidden="1">
      <c r="K92" s="38">
        <v>64</v>
      </c>
    </row>
    <row r="93" spans="11:11" hidden="1">
      <c r="K93" s="38">
        <v>65</v>
      </c>
    </row>
    <row r="94" spans="11:11" hidden="1">
      <c r="K94" s="38">
        <v>66</v>
      </c>
    </row>
    <row r="95" spans="11:11" hidden="1">
      <c r="K95" s="38">
        <v>67</v>
      </c>
    </row>
    <row r="96" spans="11:11" hidden="1">
      <c r="K96" s="38">
        <v>68</v>
      </c>
    </row>
    <row r="97" spans="11:11" hidden="1">
      <c r="K97" s="38">
        <v>69</v>
      </c>
    </row>
    <row r="98" spans="11:11" hidden="1">
      <c r="K98" s="38">
        <v>70</v>
      </c>
    </row>
    <row r="99" spans="11:11" hidden="1">
      <c r="K99" s="38">
        <v>71</v>
      </c>
    </row>
    <row r="100" spans="11:11" hidden="1">
      <c r="K100" s="38">
        <v>72</v>
      </c>
    </row>
    <row r="101" spans="11:11" hidden="1">
      <c r="K101" s="38">
        <v>73</v>
      </c>
    </row>
    <row r="102" spans="11:11" hidden="1">
      <c r="K102" s="38">
        <v>74</v>
      </c>
    </row>
    <row r="103" spans="11:11" hidden="1">
      <c r="K103" s="38">
        <v>75</v>
      </c>
    </row>
    <row r="104" spans="11:11" hidden="1">
      <c r="K104" s="38">
        <v>76</v>
      </c>
    </row>
    <row r="105" spans="11:11" hidden="1">
      <c r="K105" s="38">
        <v>77</v>
      </c>
    </row>
    <row r="106" spans="11:11" hidden="1">
      <c r="K106" s="38">
        <v>78</v>
      </c>
    </row>
    <row r="107" spans="11:11" hidden="1">
      <c r="K107" s="38">
        <v>79</v>
      </c>
    </row>
    <row r="108" spans="11:11" hidden="1">
      <c r="K108" s="38">
        <v>80</v>
      </c>
    </row>
    <row r="109" spans="11:11" hidden="1">
      <c r="K109" s="38">
        <v>81</v>
      </c>
    </row>
    <row r="110" spans="11:11" hidden="1">
      <c r="K110" s="38">
        <v>82</v>
      </c>
    </row>
    <row r="111" spans="11:11" hidden="1">
      <c r="K111" s="38">
        <v>83</v>
      </c>
    </row>
    <row r="112" spans="11:11" hidden="1">
      <c r="K112" s="38">
        <v>84</v>
      </c>
    </row>
    <row r="113" spans="11:11" hidden="1">
      <c r="K113" s="38">
        <v>85</v>
      </c>
    </row>
    <row r="114" spans="11:11" hidden="1">
      <c r="K114" s="38">
        <v>86</v>
      </c>
    </row>
    <row r="115" spans="11:11" hidden="1">
      <c r="K115" s="38">
        <v>87</v>
      </c>
    </row>
    <row r="116" spans="11:11" hidden="1">
      <c r="K116" s="38">
        <v>88</v>
      </c>
    </row>
    <row r="117" spans="11:11" hidden="1">
      <c r="K117" s="38">
        <v>89</v>
      </c>
    </row>
    <row r="118" spans="11:11" hidden="1">
      <c r="K118" s="38">
        <v>90</v>
      </c>
    </row>
    <row r="119" spans="11:11" hidden="1">
      <c r="K119" s="38">
        <v>91</v>
      </c>
    </row>
    <row r="120" spans="11:11" hidden="1">
      <c r="K120" s="38">
        <v>92</v>
      </c>
    </row>
    <row r="121" spans="11:11" hidden="1">
      <c r="K121" s="38">
        <v>93</v>
      </c>
    </row>
    <row r="122" spans="11:11" hidden="1">
      <c r="K122" s="38">
        <v>94</v>
      </c>
    </row>
    <row r="123" spans="11:11" hidden="1">
      <c r="K123" s="38">
        <v>95</v>
      </c>
    </row>
    <row r="124" spans="11:11" hidden="1">
      <c r="K124" s="38">
        <v>96</v>
      </c>
    </row>
    <row r="125" spans="11:11" hidden="1">
      <c r="K125" s="38">
        <v>97</v>
      </c>
    </row>
    <row r="126" spans="11:11" hidden="1">
      <c r="K126" s="38">
        <v>98</v>
      </c>
    </row>
    <row r="127" spans="11:11" hidden="1">
      <c r="K127" s="38">
        <v>99</v>
      </c>
    </row>
    <row r="128" spans="11:11" hidden="1">
      <c r="K128" s="38">
        <v>100</v>
      </c>
    </row>
    <row r="129" spans="11:11" hidden="1">
      <c r="K129" s="38">
        <v>101</v>
      </c>
    </row>
    <row r="130" spans="11:11" hidden="1">
      <c r="K130" s="38">
        <v>102</v>
      </c>
    </row>
    <row r="131" spans="11:11" hidden="1">
      <c r="K131" s="38">
        <v>103</v>
      </c>
    </row>
    <row r="132" spans="11:11" hidden="1">
      <c r="K132" s="38">
        <v>104</v>
      </c>
    </row>
    <row r="133" spans="11:11" hidden="1">
      <c r="K133" s="38">
        <v>105</v>
      </c>
    </row>
    <row r="134" spans="11:11" hidden="1">
      <c r="K134" s="38">
        <v>106</v>
      </c>
    </row>
    <row r="135" spans="11:11" hidden="1">
      <c r="K135" s="38">
        <v>107</v>
      </c>
    </row>
    <row r="136" spans="11:11" hidden="1">
      <c r="K136" s="38">
        <v>108</v>
      </c>
    </row>
    <row r="137" spans="11:11" hidden="1">
      <c r="K137" s="38">
        <v>109</v>
      </c>
    </row>
    <row r="138" spans="11:11" hidden="1">
      <c r="K138" s="38">
        <v>110</v>
      </c>
    </row>
    <row r="139" spans="11:11" hidden="1">
      <c r="K139" s="38">
        <v>111</v>
      </c>
    </row>
    <row r="140" spans="11:11" hidden="1">
      <c r="K140" s="38">
        <v>112</v>
      </c>
    </row>
    <row r="141" spans="11:11" hidden="1">
      <c r="K141" s="38">
        <v>113</v>
      </c>
    </row>
    <row r="142" spans="11:11" hidden="1">
      <c r="K142" s="38">
        <v>114</v>
      </c>
    </row>
    <row r="143" spans="11:11" hidden="1">
      <c r="K143" s="38">
        <v>115</v>
      </c>
    </row>
    <row r="144" spans="11:11" hidden="1">
      <c r="K144" s="38">
        <v>116</v>
      </c>
    </row>
    <row r="145" spans="11:11" hidden="1">
      <c r="K145" s="38">
        <v>117</v>
      </c>
    </row>
    <row r="146" spans="11:11" hidden="1">
      <c r="K146" s="38">
        <v>118</v>
      </c>
    </row>
    <row r="147" spans="11:11" hidden="1">
      <c r="K147" s="38">
        <v>119</v>
      </c>
    </row>
    <row r="148" spans="11:11" hidden="1">
      <c r="K148" s="38">
        <v>120</v>
      </c>
    </row>
    <row r="149" spans="11:11" hidden="1">
      <c r="K149" s="38">
        <v>121</v>
      </c>
    </row>
    <row r="150" spans="11:11" hidden="1">
      <c r="K150" s="38">
        <v>122</v>
      </c>
    </row>
    <row r="151" spans="11:11" hidden="1">
      <c r="K151" s="38">
        <v>123</v>
      </c>
    </row>
    <row r="152" spans="11:11" hidden="1">
      <c r="K152" s="38">
        <v>124</v>
      </c>
    </row>
    <row r="153" spans="11:11" hidden="1">
      <c r="K153" s="38">
        <v>125</v>
      </c>
    </row>
    <row r="154" spans="11:11" hidden="1">
      <c r="K154" s="38">
        <v>126</v>
      </c>
    </row>
    <row r="155" spans="11:11" hidden="1">
      <c r="K155" s="38">
        <v>127</v>
      </c>
    </row>
    <row r="156" spans="11:11" hidden="1">
      <c r="K156" s="38">
        <v>128</v>
      </c>
    </row>
    <row r="157" spans="11:11" hidden="1">
      <c r="K157" s="38">
        <v>129</v>
      </c>
    </row>
    <row r="158" spans="11:11" hidden="1">
      <c r="K158" s="38">
        <v>130</v>
      </c>
    </row>
    <row r="159" spans="11:11" hidden="1">
      <c r="K159" s="38">
        <v>131</v>
      </c>
    </row>
    <row r="160" spans="11:11" hidden="1">
      <c r="K160" s="38">
        <v>132</v>
      </c>
    </row>
    <row r="161" spans="11:11" hidden="1">
      <c r="K161" s="38">
        <v>133</v>
      </c>
    </row>
    <row r="162" spans="11:11" hidden="1">
      <c r="K162" s="38">
        <v>134</v>
      </c>
    </row>
    <row r="163" spans="11:11" hidden="1">
      <c r="K163" s="38">
        <v>135</v>
      </c>
    </row>
    <row r="164" spans="11:11" hidden="1">
      <c r="K164" s="38">
        <v>136</v>
      </c>
    </row>
    <row r="165" spans="11:11" hidden="1">
      <c r="K165" s="38">
        <v>137</v>
      </c>
    </row>
    <row r="166" spans="11:11" hidden="1">
      <c r="K166" s="38">
        <v>138</v>
      </c>
    </row>
    <row r="167" spans="11:11" hidden="1">
      <c r="K167" s="38">
        <v>139</v>
      </c>
    </row>
    <row r="168" spans="11:11" hidden="1">
      <c r="K168" s="38">
        <v>140</v>
      </c>
    </row>
    <row r="169" spans="11:11" hidden="1">
      <c r="K169" s="38">
        <v>141</v>
      </c>
    </row>
    <row r="170" spans="11:11" hidden="1">
      <c r="K170" s="38">
        <v>142</v>
      </c>
    </row>
    <row r="171" spans="11:11" hidden="1">
      <c r="K171" s="38">
        <v>143</v>
      </c>
    </row>
    <row r="172" spans="11:11" hidden="1">
      <c r="K172" s="38">
        <v>144</v>
      </c>
    </row>
    <row r="173" spans="11:11" hidden="1">
      <c r="K173" s="38">
        <v>145</v>
      </c>
    </row>
    <row r="174" spans="11:11" hidden="1">
      <c r="K174" s="38">
        <v>146</v>
      </c>
    </row>
    <row r="175" spans="11:11" hidden="1">
      <c r="K175" s="38">
        <v>147</v>
      </c>
    </row>
    <row r="176" spans="11:11" hidden="1">
      <c r="K176" s="38">
        <v>148</v>
      </c>
    </row>
    <row r="177" spans="11:11" hidden="1">
      <c r="K177" s="38">
        <v>149</v>
      </c>
    </row>
    <row r="178" spans="11:11" hidden="1">
      <c r="K178" s="38">
        <v>150</v>
      </c>
    </row>
    <row r="179" spans="11:11" hidden="1">
      <c r="K179" s="38">
        <v>151</v>
      </c>
    </row>
    <row r="180" spans="11:11" hidden="1">
      <c r="K180" s="38">
        <v>152</v>
      </c>
    </row>
    <row r="181" spans="11:11" hidden="1">
      <c r="K181" s="38">
        <v>153</v>
      </c>
    </row>
    <row r="182" spans="11:11" hidden="1">
      <c r="K182" s="38">
        <v>154</v>
      </c>
    </row>
    <row r="183" spans="11:11" hidden="1">
      <c r="K183" s="38">
        <v>155</v>
      </c>
    </row>
    <row r="184" spans="11:11" hidden="1">
      <c r="K184" s="38">
        <v>156</v>
      </c>
    </row>
    <row r="185" spans="11:11" hidden="1">
      <c r="K185" s="38">
        <v>157</v>
      </c>
    </row>
    <row r="186" spans="11:11" hidden="1">
      <c r="K186" s="38">
        <v>158</v>
      </c>
    </row>
    <row r="187" spans="11:11" hidden="1">
      <c r="K187" s="38">
        <v>159</v>
      </c>
    </row>
    <row r="188" spans="11:11" hidden="1">
      <c r="K188" s="38">
        <v>160</v>
      </c>
    </row>
    <row r="189" spans="11:11" hidden="1">
      <c r="K189" s="38">
        <v>161</v>
      </c>
    </row>
    <row r="190" spans="11:11" hidden="1">
      <c r="K190" s="38">
        <v>162</v>
      </c>
    </row>
    <row r="191" spans="11:11" hidden="1">
      <c r="K191" s="38">
        <v>163</v>
      </c>
    </row>
    <row r="192" spans="11:11" hidden="1">
      <c r="K192" s="38">
        <v>164</v>
      </c>
    </row>
    <row r="193" spans="11:11" hidden="1">
      <c r="K193" s="38">
        <v>165</v>
      </c>
    </row>
    <row r="194" spans="11:11" hidden="1">
      <c r="K194" s="38">
        <v>166</v>
      </c>
    </row>
    <row r="195" spans="11:11" hidden="1">
      <c r="K195" s="38">
        <v>167</v>
      </c>
    </row>
    <row r="196" spans="11:11" hidden="1">
      <c r="K196" s="38">
        <v>168</v>
      </c>
    </row>
    <row r="197" spans="11:11" hidden="1">
      <c r="K197" s="38">
        <v>169</v>
      </c>
    </row>
    <row r="198" spans="11:11" hidden="1">
      <c r="K198" s="38">
        <v>170</v>
      </c>
    </row>
    <row r="199" spans="11:11" hidden="1">
      <c r="K199" s="38">
        <v>171</v>
      </c>
    </row>
    <row r="200" spans="11:11" hidden="1">
      <c r="K200" s="38">
        <v>172</v>
      </c>
    </row>
    <row r="201" spans="11:11" hidden="1">
      <c r="K201" s="38">
        <v>173</v>
      </c>
    </row>
    <row r="202" spans="11:11" hidden="1">
      <c r="K202" s="38">
        <v>174</v>
      </c>
    </row>
    <row r="203" spans="11:11" hidden="1">
      <c r="K203" s="38">
        <v>175</v>
      </c>
    </row>
    <row r="204" spans="11:11" hidden="1">
      <c r="K204" s="38">
        <v>176</v>
      </c>
    </row>
    <row r="205" spans="11:11" hidden="1">
      <c r="K205" s="38">
        <v>177</v>
      </c>
    </row>
    <row r="206" spans="11:11" hidden="1">
      <c r="K206" s="38">
        <v>178</v>
      </c>
    </row>
    <row r="207" spans="11:11" hidden="1">
      <c r="K207" s="38">
        <v>179</v>
      </c>
    </row>
    <row r="208" spans="11:11" hidden="1">
      <c r="K208" s="38">
        <v>180</v>
      </c>
    </row>
    <row r="209" spans="11:11" hidden="1">
      <c r="K209" s="38">
        <v>181</v>
      </c>
    </row>
    <row r="210" spans="11:11" hidden="1">
      <c r="K210" s="38">
        <v>182</v>
      </c>
    </row>
    <row r="211" spans="11:11" hidden="1">
      <c r="K211" s="38">
        <v>183</v>
      </c>
    </row>
    <row r="212" spans="11:11" hidden="1">
      <c r="K212" s="38">
        <v>184</v>
      </c>
    </row>
    <row r="213" spans="11:11" hidden="1">
      <c r="K213" s="38">
        <v>185</v>
      </c>
    </row>
    <row r="214" spans="11:11" hidden="1">
      <c r="K214" s="38">
        <v>186</v>
      </c>
    </row>
    <row r="215" spans="11:11" hidden="1">
      <c r="K215" s="38">
        <v>187</v>
      </c>
    </row>
    <row r="216" spans="11:11" hidden="1">
      <c r="K216" s="38">
        <v>188</v>
      </c>
    </row>
    <row r="217" spans="11:11" hidden="1">
      <c r="K217" s="38">
        <v>189</v>
      </c>
    </row>
    <row r="218" spans="11:11" hidden="1">
      <c r="K218" s="38">
        <v>190</v>
      </c>
    </row>
    <row r="219" spans="11:11" hidden="1">
      <c r="K219" s="38">
        <v>191</v>
      </c>
    </row>
    <row r="220" spans="11:11" hidden="1">
      <c r="K220" s="38">
        <v>192</v>
      </c>
    </row>
    <row r="221" spans="11:11" hidden="1">
      <c r="K221" s="38">
        <v>193</v>
      </c>
    </row>
    <row r="222" spans="11:11" hidden="1">
      <c r="K222" s="38">
        <v>194</v>
      </c>
    </row>
    <row r="223" spans="11:11" hidden="1">
      <c r="K223" s="38">
        <v>195</v>
      </c>
    </row>
    <row r="224" spans="11:11" hidden="1">
      <c r="K224" s="38">
        <v>196</v>
      </c>
    </row>
    <row r="225" spans="11:11" hidden="1">
      <c r="K225" s="38">
        <v>197</v>
      </c>
    </row>
    <row r="226" spans="11:11" hidden="1">
      <c r="K226" s="38">
        <v>198</v>
      </c>
    </row>
    <row r="227" spans="11:11" hidden="1">
      <c r="K227" s="38">
        <v>199</v>
      </c>
    </row>
    <row r="228" spans="11:11" hidden="1">
      <c r="K228" s="38">
        <v>200</v>
      </c>
    </row>
  </sheetData>
  <sheetProtection password="E4E1" sheet="1" objects="1" scenarios="1"/>
  <conditionalFormatting sqref="G7:G21">
    <cfRule type="expression" dxfId="25" priority="5" stopIfTrue="1">
      <formula>AND(RIGHT(M7,1)="0")</formula>
    </cfRule>
  </conditionalFormatting>
  <conditionalFormatting sqref="I7:I21">
    <cfRule type="expression" dxfId="24" priority="4" stopIfTrue="1">
      <formula>AND(RIGHT(M7,1)="0")</formula>
    </cfRule>
  </conditionalFormatting>
  <conditionalFormatting sqref="G7:G21">
    <cfRule type="expression" dxfId="23" priority="2" stopIfTrue="1">
      <formula>AND(RIGHT(M7,1)="0")</formula>
    </cfRule>
  </conditionalFormatting>
  <conditionalFormatting sqref="I7:I21">
    <cfRule type="expression" dxfId="22" priority="1" stopIfTrue="1">
      <formula>AND(RIGHT(M7,1)="0")</formula>
    </cfRule>
  </conditionalFormatting>
  <dataValidations count="1">
    <dataValidation type="list" allowBlank="1" showInputMessage="1" showErrorMessage="1" sqref="E2">
      <formula1>$K$29:$K$128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7"/>
  <sheetViews>
    <sheetView tabSelected="1" workbookViewId="0">
      <selection activeCell="E9" sqref="E9"/>
    </sheetView>
  </sheetViews>
  <sheetFormatPr defaultColWidth="0" defaultRowHeight="15" zeroHeight="1"/>
  <cols>
    <col min="1" max="1" width="9.140625" customWidth="1"/>
    <col min="2" max="2" width="14.42578125" bestFit="1" customWidth="1"/>
    <col min="3" max="3" width="8.28515625" bestFit="1" customWidth="1"/>
    <col min="4" max="4" width="3" style="7" customWidth="1"/>
    <col min="5" max="5" width="17.42578125" bestFit="1" customWidth="1"/>
    <col min="6" max="6" width="3.140625" style="7" customWidth="1"/>
    <col min="7" max="7" width="26.42578125" style="2" customWidth="1"/>
    <col min="8" max="8" width="3" customWidth="1"/>
    <col min="9" max="9" width="26.42578125" customWidth="1"/>
    <col min="10" max="10" width="0" hidden="1" customWidth="1"/>
    <col min="11" max="11" width="9.140625" customWidth="1"/>
    <col min="12" max="12" width="10.7109375" hidden="1" customWidth="1"/>
    <col min="13" max="13" width="9.140625" hidden="1" customWidth="1"/>
    <col min="14" max="18" width="9.140625" customWidth="1"/>
    <col min="19" max="256" width="9.140625" hidden="1" customWidth="1"/>
    <col min="257" max="16384" width="9.140625" hidden="1"/>
  </cols>
  <sheetData>
    <row r="1" spans="1:18">
      <c r="A1" s="5"/>
      <c r="B1" s="5"/>
      <c r="C1" s="5"/>
      <c r="D1" s="5"/>
      <c r="E1" s="5"/>
      <c r="F1" s="5"/>
      <c r="G1" s="3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5.75" thickBot="1">
      <c r="A2" s="5"/>
      <c r="B2" s="5" t="s">
        <v>39</v>
      </c>
      <c r="C2" s="5"/>
      <c r="D2" s="5"/>
      <c r="E2" s="5"/>
      <c r="F2" s="5"/>
      <c r="G2" s="3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5.75" thickBot="1">
      <c r="A3" s="5"/>
      <c r="B3" s="5" t="s">
        <v>40</v>
      </c>
      <c r="C3" s="5"/>
      <c r="D3" s="5"/>
      <c r="E3" s="18"/>
      <c r="F3" s="16"/>
      <c r="G3" s="17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15.75" thickBot="1">
      <c r="A4" s="5"/>
      <c r="B4" s="5" t="s">
        <v>41</v>
      </c>
      <c r="C4" s="5"/>
      <c r="D4" s="5"/>
      <c r="E4" s="18"/>
      <c r="F4" s="16"/>
      <c r="G4" s="17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s="8" customFormat="1">
      <c r="A5" s="5"/>
      <c r="B5" s="5" t="s">
        <v>42</v>
      </c>
      <c r="C5" s="5"/>
      <c r="D5" s="5"/>
      <c r="E5" s="5"/>
      <c r="F5" s="5"/>
      <c r="G5" s="3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15.75" thickBot="1">
      <c r="A6" s="5"/>
      <c r="B6" s="5"/>
      <c r="C6" s="5" t="s">
        <v>43</v>
      </c>
      <c r="D6" s="5"/>
      <c r="E6" s="5" t="s">
        <v>45</v>
      </c>
      <c r="F6" s="5"/>
      <c r="G6" s="3" t="s">
        <v>44</v>
      </c>
      <c r="H6" s="5"/>
      <c r="I6" s="5" t="s">
        <v>1</v>
      </c>
      <c r="J6" s="5" t="s">
        <v>46</v>
      </c>
      <c r="K6" s="5"/>
      <c r="L6" s="5"/>
      <c r="M6" s="5"/>
      <c r="N6" s="5"/>
      <c r="O6" s="5"/>
      <c r="P6" s="5"/>
      <c r="Q6" s="5"/>
      <c r="R6" s="5"/>
    </row>
    <row r="7" spans="1:18" ht="16.5" thickTop="1" thickBot="1">
      <c r="A7" s="5"/>
      <c r="B7" s="5"/>
      <c r="C7" s="5">
        <v>1</v>
      </c>
      <c r="D7" s="5"/>
      <c r="E7" s="11"/>
      <c r="F7" s="13"/>
      <c r="G7" s="19" t="str">
        <f>IF($E7=""," ",VLOOKUP(E7,rennerstabel!F:I,2,FALSE))</f>
        <v xml:space="preserve"> </v>
      </c>
      <c r="H7" s="13"/>
      <c r="I7" s="22" t="str">
        <f>IF($E7=""," ",VLOOKUP(E7,rennerstabel!F:I,3,FALSE))</f>
        <v xml:space="preserve"> </v>
      </c>
      <c r="J7" s="10" t="e">
        <f>IF($E7=""," ",VLOOKUP(E7,rennerstabel!F:I,4,FALSE))*2</f>
        <v>#VALUE!</v>
      </c>
      <c r="K7" s="14"/>
      <c r="L7" s="9" t="str">
        <f>IF($E7=""," ",VLOOKUP(E7,rennerstabel!F:AK,32,FALSE))</f>
        <v xml:space="preserve"> </v>
      </c>
      <c r="M7" s="15">
        <f>IF(L7="uit",0,1)</f>
        <v>1</v>
      </c>
      <c r="N7" s="5"/>
      <c r="O7" s="5"/>
      <c r="P7" s="5"/>
      <c r="Q7" s="5"/>
      <c r="R7" s="5"/>
    </row>
    <row r="8" spans="1:18" ht="16.5" thickTop="1" thickBot="1">
      <c r="A8" s="5"/>
      <c r="B8" s="5"/>
      <c r="C8" s="5">
        <v>2</v>
      </c>
      <c r="D8" s="5"/>
      <c r="E8" s="11"/>
      <c r="F8" s="13"/>
      <c r="G8" s="20" t="str">
        <f>IF($E8=""," ",VLOOKUP(E8,rennerstabel!F:I,2,FALSE))</f>
        <v xml:space="preserve"> </v>
      </c>
      <c r="H8" s="13"/>
      <c r="I8" s="21" t="str">
        <f>IF($E8=""," ",VLOOKUP(E8,rennerstabel!F:I,3,FALSE))</f>
        <v xml:space="preserve"> </v>
      </c>
      <c r="J8" s="10" t="str">
        <f>IF($E8=""," ",VLOOKUP(E8,rennerstabel!F:I,4,FALSE))</f>
        <v xml:space="preserve"> </v>
      </c>
      <c r="K8" s="14"/>
      <c r="L8" s="9" t="str">
        <f>IF($E8=""," ",VLOOKUP(E8,rennerstabel!F:AK,32,FALSE))</f>
        <v xml:space="preserve"> </v>
      </c>
      <c r="M8" s="15">
        <f t="shared" ref="M8:M21" si="0">IF(L8="uit",0,1)</f>
        <v>1</v>
      </c>
      <c r="N8" s="5"/>
      <c r="O8" s="5"/>
      <c r="P8" s="5"/>
      <c r="Q8" s="5"/>
      <c r="R8" s="5"/>
    </row>
    <row r="9" spans="1:18" ht="16.5" thickTop="1" thickBot="1">
      <c r="A9" s="5"/>
      <c r="B9" s="5"/>
      <c r="C9" s="5">
        <v>3</v>
      </c>
      <c r="D9" s="5"/>
      <c r="E9" s="11"/>
      <c r="F9" s="13"/>
      <c r="G9" s="20" t="str">
        <f>IF($E9=""," ",VLOOKUP(E9,rennerstabel!F:I,2,FALSE))</f>
        <v xml:space="preserve"> </v>
      </c>
      <c r="H9" s="13"/>
      <c r="I9" s="21" t="str">
        <f>IF($E9=""," ",VLOOKUP(E9,rennerstabel!F:I,3,FALSE))</f>
        <v xml:space="preserve"> </v>
      </c>
      <c r="J9" s="10" t="str">
        <f>IF($E9=""," ",VLOOKUP(E9,rennerstabel!F:I,4,FALSE))</f>
        <v xml:space="preserve"> </v>
      </c>
      <c r="K9" s="14"/>
      <c r="L9" s="9" t="str">
        <f>IF($E9=""," ",VLOOKUP(E9,rennerstabel!F:AK,32,FALSE))</f>
        <v xml:space="preserve"> </v>
      </c>
      <c r="M9" s="15">
        <f t="shared" si="0"/>
        <v>1</v>
      </c>
      <c r="N9" s="5"/>
      <c r="O9" s="5"/>
      <c r="P9" s="5"/>
      <c r="Q9" s="5"/>
      <c r="R9" s="5"/>
    </row>
    <row r="10" spans="1:18" ht="16.5" thickTop="1" thickBot="1">
      <c r="A10" s="5"/>
      <c r="B10" s="5"/>
      <c r="C10" s="5">
        <v>4</v>
      </c>
      <c r="D10" s="5"/>
      <c r="E10" s="11"/>
      <c r="F10" s="13"/>
      <c r="G10" s="20" t="str">
        <f>IF($E10=""," ",VLOOKUP(E10,rennerstabel!F:I,2,FALSE))</f>
        <v xml:space="preserve"> </v>
      </c>
      <c r="H10" s="13"/>
      <c r="I10" s="21" t="str">
        <f>IF($E10=""," ",VLOOKUP(E10,rennerstabel!F:I,3,FALSE))</f>
        <v xml:space="preserve"> </v>
      </c>
      <c r="J10" s="10" t="str">
        <f>IF($E10=""," ",VLOOKUP(E10,rennerstabel!F:I,4,FALSE))</f>
        <v xml:space="preserve"> </v>
      </c>
      <c r="K10" s="14"/>
      <c r="L10" s="9" t="str">
        <f>IF($E10=""," ",VLOOKUP(E10,rennerstabel!F:AK,32,FALSE))</f>
        <v xml:space="preserve"> </v>
      </c>
      <c r="M10" s="15">
        <f t="shared" si="0"/>
        <v>1</v>
      </c>
      <c r="N10" s="5"/>
      <c r="O10" s="5"/>
      <c r="P10" s="5"/>
      <c r="Q10" s="5"/>
      <c r="R10" s="5"/>
    </row>
    <row r="11" spans="1:18" ht="16.5" thickTop="1" thickBot="1">
      <c r="A11" s="5"/>
      <c r="B11" s="5"/>
      <c r="C11" s="5">
        <v>5</v>
      </c>
      <c r="D11" s="5"/>
      <c r="E11" s="11"/>
      <c r="F11" s="13"/>
      <c r="G11" s="20" t="str">
        <f>IF($E11=""," ",VLOOKUP(E11,rennerstabel!F:I,2,FALSE))</f>
        <v xml:space="preserve"> </v>
      </c>
      <c r="H11" s="13"/>
      <c r="I11" s="21" t="str">
        <f>IF($E11=""," ",VLOOKUP(E11,rennerstabel!F:I,3,FALSE))</f>
        <v xml:space="preserve"> </v>
      </c>
      <c r="J11" s="10" t="str">
        <f>IF($E11=""," ",VLOOKUP(E11,rennerstabel!F:I,4,FALSE))</f>
        <v xml:space="preserve"> </v>
      </c>
      <c r="K11" s="14"/>
      <c r="L11" s="9" t="str">
        <f>IF($E11=""," ",VLOOKUP(E11,rennerstabel!F:AK,32,FALSE))</f>
        <v xml:space="preserve"> </v>
      </c>
      <c r="M11" s="15">
        <f t="shared" si="0"/>
        <v>1</v>
      </c>
      <c r="N11" s="5"/>
      <c r="O11" s="5"/>
      <c r="P11" s="5"/>
      <c r="Q11" s="5"/>
      <c r="R11" s="5"/>
    </row>
    <row r="12" spans="1:18" ht="16.5" thickTop="1" thickBot="1">
      <c r="A12" s="5"/>
      <c r="B12" s="5"/>
      <c r="C12" s="5">
        <v>6</v>
      </c>
      <c r="D12" s="5"/>
      <c r="E12" s="11"/>
      <c r="F12" s="13"/>
      <c r="G12" s="20" t="str">
        <f>IF($E12=""," ",VLOOKUP(E12,rennerstabel!F:I,2,FALSE))</f>
        <v xml:space="preserve"> </v>
      </c>
      <c r="H12" s="13"/>
      <c r="I12" s="21" t="str">
        <f>IF($E12=""," ",VLOOKUP(E12,rennerstabel!F:I,3,FALSE))</f>
        <v xml:space="preserve"> </v>
      </c>
      <c r="J12" s="10" t="str">
        <f>IF($E12=""," ",VLOOKUP(E12,rennerstabel!F:I,4,FALSE))</f>
        <v xml:space="preserve"> </v>
      </c>
      <c r="K12" s="14"/>
      <c r="L12" s="9" t="str">
        <f>IF($E12=""," ",VLOOKUP(E12,rennerstabel!F:AK,32,FALSE))</f>
        <v xml:space="preserve"> </v>
      </c>
      <c r="M12" s="15">
        <f t="shared" si="0"/>
        <v>1</v>
      </c>
      <c r="N12" s="5"/>
      <c r="O12" s="5"/>
      <c r="P12" s="5"/>
      <c r="Q12" s="5"/>
      <c r="R12" s="5"/>
    </row>
    <row r="13" spans="1:18" ht="16.5" thickTop="1" thickBot="1">
      <c r="A13" s="5"/>
      <c r="B13" s="5"/>
      <c r="C13" s="5">
        <v>7</v>
      </c>
      <c r="D13" s="5"/>
      <c r="E13" s="11"/>
      <c r="F13" s="13"/>
      <c r="G13" s="20" t="str">
        <f>IF($E13=""," ",VLOOKUP(E13,rennerstabel!F:I,2,FALSE))</f>
        <v xml:space="preserve"> </v>
      </c>
      <c r="H13" s="13"/>
      <c r="I13" s="21" t="str">
        <f>IF($E13=""," ",VLOOKUP(E13,rennerstabel!F:I,3,FALSE))</f>
        <v xml:space="preserve"> </v>
      </c>
      <c r="J13" s="10" t="str">
        <f>IF($E13=""," ",VLOOKUP(E13,rennerstabel!F:I,4,FALSE))</f>
        <v xml:space="preserve"> </v>
      </c>
      <c r="K13" s="14"/>
      <c r="L13" s="9" t="str">
        <f>IF($E13=""," ",VLOOKUP(E13,rennerstabel!F:AK,32,FALSE))</f>
        <v xml:space="preserve"> </v>
      </c>
      <c r="M13" s="15">
        <f t="shared" si="0"/>
        <v>1</v>
      </c>
      <c r="N13" s="5"/>
      <c r="O13" s="5"/>
      <c r="P13" s="5"/>
      <c r="Q13" s="5"/>
      <c r="R13" s="5"/>
    </row>
    <row r="14" spans="1:18" ht="16.5" thickTop="1" thickBot="1">
      <c r="A14" s="5"/>
      <c r="B14" s="5"/>
      <c r="C14" s="5">
        <v>8</v>
      </c>
      <c r="D14" s="5"/>
      <c r="E14" s="11"/>
      <c r="F14" s="13"/>
      <c r="G14" s="20" t="str">
        <f>IF($E14=""," ",VLOOKUP(E14,rennerstabel!F:I,2,FALSE))</f>
        <v xml:space="preserve"> </v>
      </c>
      <c r="H14" s="13"/>
      <c r="I14" s="21" t="str">
        <f>IF($E14=""," ",VLOOKUP(E14,rennerstabel!F:I,3,FALSE))</f>
        <v xml:space="preserve"> </v>
      </c>
      <c r="J14" s="10" t="str">
        <f>IF($E14=""," ",VLOOKUP(E14,rennerstabel!F:I,4,FALSE))</f>
        <v xml:space="preserve"> </v>
      </c>
      <c r="K14" s="14"/>
      <c r="L14" s="9" t="str">
        <f>IF($E14=""," ",VLOOKUP(E14,rennerstabel!F:AK,32,FALSE))</f>
        <v xml:space="preserve"> </v>
      </c>
      <c r="M14" s="15">
        <f t="shared" si="0"/>
        <v>1</v>
      </c>
      <c r="N14" s="5"/>
      <c r="O14" s="5"/>
      <c r="P14" s="5"/>
      <c r="Q14" s="5"/>
      <c r="R14" s="5"/>
    </row>
    <row r="15" spans="1:18" ht="16.5" thickTop="1" thickBot="1">
      <c r="A15" s="5"/>
      <c r="B15" s="5"/>
      <c r="C15" s="5">
        <v>9</v>
      </c>
      <c r="D15" s="5"/>
      <c r="E15" s="11"/>
      <c r="F15" s="13"/>
      <c r="G15" s="20" t="str">
        <f>IF($E15=""," ",VLOOKUP(E15,rennerstabel!F:I,2,FALSE))</f>
        <v xml:space="preserve"> </v>
      </c>
      <c r="H15" s="13"/>
      <c r="I15" s="21" t="str">
        <f>IF($E15=""," ",VLOOKUP(E15,rennerstabel!F:I,3,FALSE))</f>
        <v xml:space="preserve"> </v>
      </c>
      <c r="J15" s="10" t="str">
        <f>IF($E15=""," ",VLOOKUP(E15,rennerstabel!F:I,4,FALSE))</f>
        <v xml:space="preserve"> </v>
      </c>
      <c r="K15" s="14"/>
      <c r="L15" s="9" t="str">
        <f>IF($E15=""," ",VLOOKUP(E15,rennerstabel!F:AK,32,FALSE))</f>
        <v xml:space="preserve"> </v>
      </c>
      <c r="M15" s="15">
        <f t="shared" si="0"/>
        <v>1</v>
      </c>
      <c r="N15" s="5"/>
      <c r="O15" s="5"/>
      <c r="P15" s="5"/>
      <c r="Q15" s="5"/>
      <c r="R15" s="5"/>
    </row>
    <row r="16" spans="1:18" ht="16.5" thickTop="1" thickBot="1">
      <c r="A16" s="5"/>
      <c r="B16" s="5"/>
      <c r="C16" s="5">
        <v>10</v>
      </c>
      <c r="D16" s="5"/>
      <c r="E16" s="11"/>
      <c r="F16" s="13"/>
      <c r="G16" s="20" t="str">
        <f>IF($E16=""," ",VLOOKUP(E16,rennerstabel!F:I,2,FALSE))</f>
        <v xml:space="preserve"> </v>
      </c>
      <c r="H16" s="13"/>
      <c r="I16" s="21" t="str">
        <f>IF($E16=""," ",VLOOKUP(E16,rennerstabel!F:I,3,FALSE))</f>
        <v xml:space="preserve"> </v>
      </c>
      <c r="J16" s="10" t="str">
        <f>IF($E16=""," ",VLOOKUP(E16,rennerstabel!F:I,4,FALSE))</f>
        <v xml:space="preserve"> </v>
      </c>
      <c r="K16" s="14"/>
      <c r="L16" s="9" t="str">
        <f>IF($E16=""," ",VLOOKUP(E16,rennerstabel!F:AK,32,FALSE))</f>
        <v xml:space="preserve"> </v>
      </c>
      <c r="M16" s="15">
        <f t="shared" si="0"/>
        <v>1</v>
      </c>
      <c r="N16" s="5"/>
      <c r="O16" s="5"/>
      <c r="P16" s="5"/>
      <c r="Q16" s="5"/>
      <c r="R16" s="5"/>
    </row>
    <row r="17" spans="1:18" ht="16.5" thickTop="1" thickBot="1">
      <c r="A17" s="5"/>
      <c r="B17" s="5"/>
      <c r="C17" s="5">
        <v>11</v>
      </c>
      <c r="D17" s="5"/>
      <c r="E17" s="11"/>
      <c r="F17" s="13"/>
      <c r="G17" s="20" t="str">
        <f>IF($E17=""," ",VLOOKUP(E17,rennerstabel!F:I,2,FALSE))</f>
        <v xml:space="preserve"> </v>
      </c>
      <c r="H17" s="13"/>
      <c r="I17" s="21" t="str">
        <f>IF($E17=""," ",VLOOKUP(E17,rennerstabel!F:I,3,FALSE))</f>
        <v xml:space="preserve"> </v>
      </c>
      <c r="J17" s="10" t="str">
        <f>IF($E17=""," ",VLOOKUP(E17,rennerstabel!F:I,4,FALSE))</f>
        <v xml:space="preserve"> </v>
      </c>
      <c r="K17" s="14"/>
      <c r="L17" s="9" t="str">
        <f>IF($E17=""," ",VLOOKUP(E17,rennerstabel!F:AK,32,FALSE))</f>
        <v xml:space="preserve"> </v>
      </c>
      <c r="M17" s="15">
        <f t="shared" si="0"/>
        <v>1</v>
      </c>
      <c r="N17" s="5"/>
      <c r="O17" s="5"/>
      <c r="P17" s="5"/>
      <c r="Q17" s="5"/>
      <c r="R17" s="5"/>
    </row>
    <row r="18" spans="1:18" ht="16.5" thickTop="1" thickBot="1">
      <c r="A18" s="5"/>
      <c r="B18" s="5"/>
      <c r="C18" s="5">
        <v>12</v>
      </c>
      <c r="D18" s="5"/>
      <c r="E18" s="11"/>
      <c r="F18" s="13"/>
      <c r="G18" s="20" t="str">
        <f>IF($E18=""," ",VLOOKUP(E18,rennerstabel!F:I,2,FALSE))</f>
        <v xml:space="preserve"> </v>
      </c>
      <c r="H18" s="13"/>
      <c r="I18" s="21" t="str">
        <f>IF($E18=""," ",VLOOKUP(E18,rennerstabel!F:I,3,FALSE))</f>
        <v xml:space="preserve"> </v>
      </c>
      <c r="J18" s="10" t="str">
        <f>IF($E18=""," ",VLOOKUP(E18,rennerstabel!F:I,4,FALSE))</f>
        <v xml:space="preserve"> </v>
      </c>
      <c r="K18" s="14"/>
      <c r="L18" s="9" t="str">
        <f>IF($E18=""," ",VLOOKUP(E18,rennerstabel!F:AK,32,FALSE))</f>
        <v xml:space="preserve"> </v>
      </c>
      <c r="M18" s="15">
        <f t="shared" si="0"/>
        <v>1</v>
      </c>
      <c r="N18" s="5"/>
      <c r="O18" s="5"/>
      <c r="P18" s="5"/>
      <c r="Q18" s="5"/>
      <c r="R18" s="5"/>
    </row>
    <row r="19" spans="1:18" ht="16.5" thickTop="1" thickBot="1">
      <c r="A19" s="5"/>
      <c r="B19" s="5"/>
      <c r="C19" s="5">
        <v>13</v>
      </c>
      <c r="D19" s="5"/>
      <c r="E19" s="11"/>
      <c r="F19" s="13"/>
      <c r="G19" s="20" t="str">
        <f>IF($E19=""," ",VLOOKUP(E19,rennerstabel!F:I,2,FALSE))</f>
        <v xml:space="preserve"> </v>
      </c>
      <c r="H19" s="13"/>
      <c r="I19" s="21" t="str">
        <f>IF($E19=""," ",VLOOKUP(E19,rennerstabel!F:I,3,FALSE))</f>
        <v xml:space="preserve"> </v>
      </c>
      <c r="J19" s="10" t="str">
        <f>IF($E19=""," ",VLOOKUP(E19,rennerstabel!F:I,4,FALSE))</f>
        <v xml:space="preserve"> </v>
      </c>
      <c r="K19" s="14"/>
      <c r="L19" s="9" t="str">
        <f>IF($E19=""," ",VLOOKUP(E19,rennerstabel!F:AK,32,FALSE))</f>
        <v xml:space="preserve"> </v>
      </c>
      <c r="M19" s="15">
        <f t="shared" si="0"/>
        <v>1</v>
      </c>
      <c r="N19" s="5"/>
      <c r="O19" s="5"/>
      <c r="P19" s="5"/>
      <c r="Q19" s="5"/>
      <c r="R19" s="5"/>
    </row>
    <row r="20" spans="1:18" ht="16.5" thickTop="1" thickBot="1">
      <c r="A20" s="5"/>
      <c r="B20" s="5"/>
      <c r="C20" s="5">
        <v>14</v>
      </c>
      <c r="D20" s="5"/>
      <c r="E20" s="11"/>
      <c r="F20" s="13"/>
      <c r="G20" s="20" t="str">
        <f>IF($E20=""," ",VLOOKUP(E20,rennerstabel!F:I,2,FALSE))</f>
        <v xml:space="preserve"> </v>
      </c>
      <c r="H20" s="13"/>
      <c r="I20" s="21" t="str">
        <f>IF($E20=""," ",VLOOKUP(E20,rennerstabel!F:I,3,FALSE))</f>
        <v xml:space="preserve"> </v>
      </c>
      <c r="J20" s="10" t="str">
        <f>IF($E20=""," ",VLOOKUP(E20,rennerstabel!F:I,4,FALSE))</f>
        <v xml:space="preserve"> </v>
      </c>
      <c r="K20" s="14"/>
      <c r="L20" s="9" t="str">
        <f>IF($E20=""," ",VLOOKUP(E20,rennerstabel!F:AK,32,FALSE))</f>
        <v xml:space="preserve"> </v>
      </c>
      <c r="M20" s="15">
        <f t="shared" si="0"/>
        <v>1</v>
      </c>
      <c r="N20" s="5"/>
      <c r="O20" s="5"/>
      <c r="P20" s="5"/>
      <c r="Q20" s="5"/>
      <c r="R20" s="5"/>
    </row>
    <row r="21" spans="1:18" ht="16.5" thickTop="1" thickBot="1">
      <c r="A21" s="5"/>
      <c r="B21" s="5"/>
      <c r="C21" s="5">
        <v>15</v>
      </c>
      <c r="D21" s="5"/>
      <c r="E21" s="11"/>
      <c r="F21" s="13"/>
      <c r="G21" s="20" t="str">
        <f>IF($E21=""," ",VLOOKUP(E21,rennerstabel!F:I,2,FALSE))</f>
        <v xml:space="preserve"> </v>
      </c>
      <c r="H21" s="13"/>
      <c r="I21" s="21" t="str">
        <f>IF($E21=""," ",VLOOKUP(E21,rennerstabel!F:I,3,FALSE))</f>
        <v xml:space="preserve"> </v>
      </c>
      <c r="J21" s="10" t="str">
        <f>IF($E21=""," ",VLOOKUP(E21,rennerstabel!F:I,4,FALSE))</f>
        <v xml:space="preserve"> </v>
      </c>
      <c r="K21" s="14"/>
      <c r="L21" s="9" t="str">
        <f>IF($E21=""," ",VLOOKUP(E21,rennerstabel!F:AK,32,FALSE))</f>
        <v xml:space="preserve"> </v>
      </c>
      <c r="M21" s="15">
        <f t="shared" si="0"/>
        <v>1</v>
      </c>
      <c r="N21" s="5"/>
      <c r="O21" s="5"/>
      <c r="P21" s="5"/>
      <c r="Q21" s="5"/>
      <c r="R21" s="5"/>
    </row>
    <row r="22" spans="1:18" ht="15.75" thickTop="1">
      <c r="A22" s="5"/>
      <c r="B22" s="5"/>
      <c r="C22" s="5"/>
      <c r="D22" s="5"/>
      <c r="E22" s="81"/>
      <c r="F22" s="5"/>
      <c r="G22" s="3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ht="15.75" hidden="1" thickBot="1">
      <c r="A23" s="5"/>
      <c r="B23" s="5"/>
      <c r="C23" s="5"/>
      <c r="D23" s="5"/>
      <c r="E23" s="5"/>
      <c r="F23" s="5"/>
      <c r="G23" s="3"/>
      <c r="H23" s="5"/>
      <c r="I23" s="5" t="s">
        <v>48</v>
      </c>
      <c r="J23" s="25" t="e">
        <f>SUM(J7:J21)</f>
        <v>#VALUE!</v>
      </c>
      <c r="K23" s="5"/>
      <c r="L23" s="5"/>
      <c r="M23" s="5"/>
      <c r="N23" s="5"/>
      <c r="O23" s="5"/>
      <c r="P23" s="5"/>
      <c r="Q23" s="5"/>
      <c r="R23" s="5"/>
    </row>
    <row r="24" spans="1:18" s="32" customFormat="1" ht="15.75" thickBot="1">
      <c r="A24" s="5"/>
      <c r="B24" s="5"/>
      <c r="C24" s="5"/>
      <c r="D24" s="5"/>
      <c r="E24" s="81" t="s">
        <v>378</v>
      </c>
      <c r="F24" s="5"/>
      <c r="G24" s="3"/>
      <c r="H24" s="5"/>
      <c r="I24" s="5"/>
      <c r="J24" s="80"/>
      <c r="K24" s="5"/>
      <c r="L24" s="5"/>
      <c r="M24" s="5"/>
      <c r="N24" s="5"/>
      <c r="O24" s="5"/>
      <c r="P24" s="5"/>
      <c r="Q24" s="5"/>
      <c r="R24" s="5"/>
    </row>
    <row r="25" spans="1:18" ht="15.75" thickBot="1">
      <c r="A25" s="5"/>
      <c r="B25" s="5"/>
      <c r="C25" s="5"/>
      <c r="D25" s="5"/>
      <c r="E25" s="84"/>
      <c r="F25" s="85"/>
      <c r="G25" s="85"/>
      <c r="H25" s="85"/>
      <c r="I25" s="86"/>
      <c r="J25" s="5"/>
      <c r="K25" s="5"/>
      <c r="L25" s="5"/>
      <c r="M25" s="5"/>
      <c r="N25" s="5"/>
      <c r="O25" s="5"/>
      <c r="P25" s="5"/>
      <c r="Q25" s="5"/>
      <c r="R25" s="5"/>
    </row>
    <row r="26" spans="1:18">
      <c r="A26" s="5"/>
      <c r="B26" s="5"/>
      <c r="C26" s="5"/>
      <c r="D26" s="5"/>
      <c r="E26" s="5"/>
      <c r="F26" s="5"/>
      <c r="G26" s="3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>
      <c r="A27" s="5"/>
      <c r="B27" s="5"/>
      <c r="C27" s="5"/>
      <c r="D27" s="5"/>
      <c r="E27" s="5"/>
      <c r="F27" s="5"/>
      <c r="G27" s="3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</sheetData>
  <sheetProtection password="E4E1" sheet="1" objects="1" scenarios="1"/>
  <mergeCells count="1">
    <mergeCell ref="E25:I25"/>
  </mergeCells>
  <conditionalFormatting sqref="E7:E21">
    <cfRule type="duplicateValues" dxfId="0" priority="3" stopIfTrue="1"/>
  </conditionalFormatting>
  <conditionalFormatting sqref="G7:G21">
    <cfRule type="expression" dxfId="2" priority="2" stopIfTrue="1">
      <formula>AND(RIGHT(M7,1)="0")</formula>
    </cfRule>
  </conditionalFormatting>
  <conditionalFormatting sqref="I7:I21">
    <cfRule type="expression" dxfId="1" priority="1" stopIfTrue="1">
      <formula>AND(RIGHT(M7,1)="0")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4"/>
  <sheetViews>
    <sheetView workbookViewId="0">
      <selection activeCell="B2" sqref="B2"/>
    </sheetView>
  </sheetViews>
  <sheetFormatPr defaultRowHeight="15"/>
  <cols>
    <col min="1" max="1" width="6.5703125" bestFit="1" customWidth="1"/>
    <col min="2" max="2" width="15.140625" bestFit="1" customWidth="1"/>
    <col min="3" max="3" width="6.5703125" bestFit="1" customWidth="1"/>
    <col min="4" max="4" width="7.7109375" bestFit="1" customWidth="1"/>
    <col min="5" max="37" width="6.5703125" bestFit="1" customWidth="1"/>
  </cols>
  <sheetData>
    <row r="1" spans="1:37" s="63" customFormat="1" ht="68.25">
      <c r="A1" s="60" t="s">
        <v>36</v>
      </c>
      <c r="B1" s="61" t="s">
        <v>37</v>
      </c>
      <c r="C1" s="61" t="s">
        <v>49</v>
      </c>
      <c r="D1" s="61" t="s">
        <v>38</v>
      </c>
      <c r="E1" s="62" t="s">
        <v>50</v>
      </c>
      <c r="F1" s="63" t="s">
        <v>81</v>
      </c>
      <c r="G1" s="63" t="s">
        <v>67</v>
      </c>
      <c r="H1" s="63" t="s">
        <v>68</v>
      </c>
      <c r="I1" s="63" t="s">
        <v>69</v>
      </c>
      <c r="J1" s="63" t="s">
        <v>70</v>
      </c>
      <c r="K1" s="63" t="s">
        <v>71</v>
      </c>
      <c r="L1" s="63" t="s">
        <v>72</v>
      </c>
      <c r="M1" s="63" t="s">
        <v>73</v>
      </c>
      <c r="N1" s="63" t="s">
        <v>74</v>
      </c>
      <c r="O1" s="63" t="s">
        <v>75</v>
      </c>
      <c r="P1" s="63" t="s">
        <v>76</v>
      </c>
      <c r="Q1" s="63" t="s">
        <v>77</v>
      </c>
      <c r="R1" s="63" t="s">
        <v>78</v>
      </c>
      <c r="S1" s="63" t="s">
        <v>79</v>
      </c>
      <c r="T1" s="63" t="s">
        <v>80</v>
      </c>
      <c r="U1" s="64" t="s">
        <v>46</v>
      </c>
      <c r="V1" s="63" t="s">
        <v>52</v>
      </c>
      <c r="W1" s="63" t="s">
        <v>53</v>
      </c>
      <c r="X1" s="63" t="s">
        <v>54</v>
      </c>
      <c r="Y1" s="63" t="s">
        <v>55</v>
      </c>
      <c r="Z1" s="63" t="s">
        <v>56</v>
      </c>
      <c r="AA1" s="63" t="s">
        <v>57</v>
      </c>
      <c r="AB1" s="63" t="s">
        <v>58</v>
      </c>
      <c r="AC1" s="63" t="s">
        <v>59</v>
      </c>
      <c r="AD1" s="63" t="s">
        <v>60</v>
      </c>
      <c r="AE1" s="63" t="s">
        <v>61</v>
      </c>
      <c r="AF1" s="63" t="s">
        <v>62</v>
      </c>
      <c r="AG1" s="63" t="s">
        <v>63</v>
      </c>
      <c r="AH1" s="63" t="s">
        <v>64</v>
      </c>
      <c r="AI1" s="63" t="s">
        <v>65</v>
      </c>
      <c r="AJ1" s="63" t="s">
        <v>66</v>
      </c>
      <c r="AK1" s="64" t="s">
        <v>51</v>
      </c>
    </row>
    <row r="2" spans="1:37">
      <c r="A2" s="23">
        <v>1</v>
      </c>
      <c r="B2" s="24"/>
      <c r="C2" s="24"/>
      <c r="D2" s="24"/>
      <c r="E2" s="24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V2" t="e">
        <f>IF($F2=""," ",VLOOKUP($F2,rennerstabel!F:I,4,FALSE))*2</f>
        <v>#VALUE!</v>
      </c>
      <c r="W2" s="2" t="str">
        <f>IF($G2=""," ",VLOOKUP($G2,rennerstabel!F:I,4,FALSE))</f>
        <v xml:space="preserve"> </v>
      </c>
      <c r="X2" s="2" t="str">
        <f>IF($H2=""," ",VLOOKUP($H2,rennerstabel!F:I,4,FALSE))</f>
        <v xml:space="preserve"> </v>
      </c>
      <c r="Y2" s="2" t="str">
        <f>IF($I2=""," ",VLOOKUP($I2,rennerstabel!F:I,4,FALSE))</f>
        <v xml:space="preserve"> </v>
      </c>
      <c r="Z2" s="2" t="str">
        <f>IF($J2=""," ",VLOOKUP($J2,rennerstabel!F:I,4,FALSE))</f>
        <v xml:space="preserve"> </v>
      </c>
      <c r="AA2" s="2" t="str">
        <f>IF($K2=""," ",VLOOKUP($K2,rennerstabel!F:I,4,FALSE))</f>
        <v xml:space="preserve"> </v>
      </c>
      <c r="AB2" s="2" t="str">
        <f>IF($L2=""," ",VLOOKUP($L2,rennerstabel!F:I,4,FALSE))</f>
        <v xml:space="preserve"> </v>
      </c>
      <c r="AC2" s="2" t="str">
        <f>IF($M2=""," ",VLOOKUP($M2,rennerstabel!F:I,4,FALSE))</f>
        <v xml:space="preserve"> </v>
      </c>
      <c r="AD2" s="2" t="str">
        <f>IF($N2=""," ",VLOOKUP($N2,rennerstabel!F:I,4,FALSE))</f>
        <v xml:space="preserve"> </v>
      </c>
      <c r="AE2" s="2" t="str">
        <f>IF($O2=""," ",VLOOKUP($O2,rennerstabel!F:I,4,FALSE))</f>
        <v xml:space="preserve"> </v>
      </c>
      <c r="AF2" s="2" t="str">
        <f>IF($P2=""," ",VLOOKUP($P2,rennerstabel!F:I,4,FALSE))</f>
        <v xml:space="preserve"> </v>
      </c>
      <c r="AG2" s="2" t="str">
        <f>IF($Q2=""," ",VLOOKUP($Q2,rennerstabel!F:I,4,FALSE))</f>
        <v xml:space="preserve"> </v>
      </c>
      <c r="AH2" s="2" t="str">
        <f>IF($R2=""," ",VLOOKUP($R2,rennerstabel!F:I,4,FALSE))</f>
        <v xml:space="preserve"> </v>
      </c>
      <c r="AI2" s="2" t="str">
        <f>IF($S2=""," ",VLOOKUP($S2,rennerstabel!F:I,4,FALSE))</f>
        <v xml:space="preserve"> </v>
      </c>
      <c r="AJ2" s="2" t="str">
        <f>IF($T2=""," ",VLOOKUP($T2,rennerstabel!F:I,4,FALSE))</f>
        <v xml:space="preserve"> </v>
      </c>
      <c r="AK2" s="59" t="e">
        <f t="shared" ref="AK2" si="0">SUM(V2:AJ2)</f>
        <v>#VALUE!</v>
      </c>
    </row>
    <row r="3" spans="1:37">
      <c r="A3" s="23">
        <v>2</v>
      </c>
      <c r="B3" s="6"/>
      <c r="C3" s="6"/>
      <c r="D3" s="6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 t="e">
        <f>IF($F3=""," ",VLOOKUP($F3,rennerstabel!F:I,4,FALSE))*2</f>
        <v>#VALUE!</v>
      </c>
      <c r="W3" s="2" t="str">
        <f>IF($G3=""," ",VLOOKUP($G3,rennerstabel!F:I,4,FALSE))</f>
        <v xml:space="preserve"> </v>
      </c>
      <c r="X3" s="2" t="str">
        <f>IF($H3=""," ",VLOOKUP($H3,rennerstabel!F:I,4,FALSE))</f>
        <v xml:space="preserve"> </v>
      </c>
      <c r="Y3" s="2" t="str">
        <f>IF($I3=""," ",VLOOKUP($I3,rennerstabel!F:I,4,FALSE))</f>
        <v xml:space="preserve"> </v>
      </c>
      <c r="Z3" s="2" t="str">
        <f>IF($J3=""," ",VLOOKUP($J3,rennerstabel!F:I,4,FALSE))</f>
        <v xml:space="preserve"> </v>
      </c>
      <c r="AA3" s="2" t="str">
        <f>IF($K3=""," ",VLOOKUP($K3,rennerstabel!F:I,4,FALSE))</f>
        <v xml:space="preserve"> </v>
      </c>
      <c r="AB3" s="2" t="str">
        <f>IF($L3=""," ",VLOOKUP($L3,rennerstabel!F:I,4,FALSE))</f>
        <v xml:space="preserve"> </v>
      </c>
      <c r="AC3" s="2" t="str">
        <f>IF($M3=""," ",VLOOKUP($M3,rennerstabel!F:I,4,FALSE))</f>
        <v xml:space="preserve"> </v>
      </c>
      <c r="AD3" s="2" t="str">
        <f>IF($N3=""," ",VLOOKUP($N3,rennerstabel!F:I,4,FALSE))</f>
        <v xml:space="preserve"> </v>
      </c>
      <c r="AE3" s="2" t="str">
        <f>IF($O3=""," ",VLOOKUP($O3,rennerstabel!F:I,4,FALSE))</f>
        <v xml:space="preserve"> </v>
      </c>
      <c r="AF3" s="2" t="str">
        <f>IF($P3=""," ",VLOOKUP($P3,rennerstabel!F:I,4,FALSE))</f>
        <v xml:space="preserve"> </v>
      </c>
      <c r="AG3" s="2" t="str">
        <f>IF($Q3=""," ",VLOOKUP($Q3,rennerstabel!F:I,4,FALSE))</f>
        <v xml:space="preserve"> </v>
      </c>
      <c r="AH3" s="2" t="str">
        <f>IF($R3=""," ",VLOOKUP($R3,rennerstabel!F:I,4,FALSE))</f>
        <v xml:space="preserve"> </v>
      </c>
      <c r="AI3" s="2" t="str">
        <f>IF($S3=""," ",VLOOKUP($S3,rennerstabel!F:I,4,FALSE))</f>
        <v xml:space="preserve"> </v>
      </c>
      <c r="AJ3" s="2" t="str">
        <f>IF($T3=""," ",VLOOKUP($T3,rennerstabel!F:I,4,FALSE))</f>
        <v xml:space="preserve"> </v>
      </c>
      <c r="AK3" s="59" t="e">
        <f>SUM(V3:AJ3)</f>
        <v>#VALUE!</v>
      </c>
    </row>
    <row r="4" spans="1:37">
      <c r="A4" s="23">
        <v>3</v>
      </c>
      <c r="B4" s="6"/>
      <c r="C4" s="6"/>
      <c r="D4" s="6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 t="e">
        <f>IF($F4=""," ",VLOOKUP($F4,rennerstabel!F:I,4,FALSE))*2</f>
        <v>#VALUE!</v>
      </c>
      <c r="W4" s="2" t="str">
        <f>IF($G4=""," ",VLOOKUP($G4,rennerstabel!F:I,4,FALSE))</f>
        <v xml:space="preserve"> </v>
      </c>
      <c r="X4" s="2" t="str">
        <f>IF($H4=""," ",VLOOKUP($H4,rennerstabel!F:I,4,FALSE))</f>
        <v xml:space="preserve"> </v>
      </c>
      <c r="Y4" s="2" t="str">
        <f>IF($I4=""," ",VLOOKUP($I4,rennerstabel!F:I,4,FALSE))</f>
        <v xml:space="preserve"> </v>
      </c>
      <c r="Z4" s="2" t="str">
        <f>IF($J4=""," ",VLOOKUP($J4,rennerstabel!F:I,4,FALSE))</f>
        <v xml:space="preserve"> </v>
      </c>
      <c r="AA4" s="2" t="str">
        <f>IF($K4=""," ",VLOOKUP($K4,rennerstabel!F:I,4,FALSE))</f>
        <v xml:space="preserve"> </v>
      </c>
      <c r="AB4" s="2" t="str">
        <f>IF($L4=""," ",VLOOKUP($L4,rennerstabel!F:I,4,FALSE))</f>
        <v xml:space="preserve"> </v>
      </c>
      <c r="AC4" s="2" t="str">
        <f>IF($M4=""," ",VLOOKUP($M4,rennerstabel!F:I,4,FALSE))</f>
        <v xml:space="preserve"> </v>
      </c>
      <c r="AD4" s="2" t="str">
        <f>IF($N4=""," ",VLOOKUP($N4,rennerstabel!F:I,4,FALSE))</f>
        <v xml:space="preserve"> </v>
      </c>
      <c r="AE4" s="2" t="str">
        <f>IF($O4=""," ",VLOOKUP($O4,rennerstabel!F:I,4,FALSE))</f>
        <v xml:space="preserve"> </v>
      </c>
      <c r="AF4" s="2" t="str">
        <f>IF($P4=""," ",VLOOKUP($P4,rennerstabel!F:I,4,FALSE))</f>
        <v xml:space="preserve"> </v>
      </c>
      <c r="AG4" s="2" t="str">
        <f>IF($Q4=""," ",VLOOKUP($Q4,rennerstabel!F:I,4,FALSE))</f>
        <v xml:space="preserve"> </v>
      </c>
      <c r="AH4" s="2" t="str">
        <f>IF($R4=""," ",VLOOKUP($R4,rennerstabel!F:I,4,FALSE))</f>
        <v xml:space="preserve"> </v>
      </c>
      <c r="AI4" s="2" t="str">
        <f>IF($S4=""," ",VLOOKUP($S4,rennerstabel!F:I,4,FALSE))</f>
        <v xml:space="preserve"> </v>
      </c>
      <c r="AJ4" s="2" t="str">
        <f>IF($T4=""," ",VLOOKUP($T4,rennerstabel!F:I,4,FALSE))</f>
        <v xml:space="preserve"> </v>
      </c>
      <c r="AK4" s="59" t="e">
        <f>SUM(V4:AJ4)</f>
        <v>#VALUE!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B3:D8"/>
  <sheetViews>
    <sheetView workbookViewId="0">
      <selection activeCell="C6" sqref="C6:D6"/>
      <pivotSelection pane="bottomRight" showHeader="1" extendable="1" axis="axisRow" dimension="1" start="1" min="1" max="2" activeRow="5" activeCol="2" previousRow="5" previousCol="2" click="1" r:id="rId1">
        <pivotArea dataOnly="0" outline="0" fieldPosition="0">
          <references count="1">
            <reference field="1" count="1">
              <x v="1"/>
            </reference>
          </references>
        </pivotArea>
      </pivotSelection>
    </sheetView>
  </sheetViews>
  <sheetFormatPr defaultRowHeight="15"/>
  <cols>
    <col min="2" max="2" width="15.85546875" customWidth="1"/>
    <col min="3" max="3" width="15.140625" customWidth="1"/>
    <col min="4" max="4" width="6.42578125" customWidth="1"/>
    <col min="5" max="5" width="23.85546875" bestFit="1" customWidth="1"/>
    <col min="6" max="6" width="26" bestFit="1" customWidth="1"/>
  </cols>
  <sheetData>
    <row r="3" spans="2:4">
      <c r="B3" s="48" t="s">
        <v>83</v>
      </c>
      <c r="C3" s="47"/>
      <c r="D3" s="51"/>
    </row>
    <row r="4" spans="2:4">
      <c r="B4" s="48" t="s">
        <v>36</v>
      </c>
      <c r="C4" s="48" t="s">
        <v>37</v>
      </c>
      <c r="D4" s="51" t="s">
        <v>84</v>
      </c>
    </row>
    <row r="5" spans="2:4">
      <c r="B5" s="49">
        <v>1</v>
      </c>
      <c r="C5" s="46" t="s">
        <v>34</v>
      </c>
      <c r="D5" s="52">
        <v>1000</v>
      </c>
    </row>
    <row r="6" spans="2:4">
      <c r="B6" s="49">
        <v>2</v>
      </c>
      <c r="C6" s="46" t="s">
        <v>35</v>
      </c>
      <c r="D6" s="52">
        <v>46</v>
      </c>
    </row>
    <row r="7" spans="2:4">
      <c r="B7" s="49">
        <v>3</v>
      </c>
      <c r="C7" s="46" t="s">
        <v>85</v>
      </c>
      <c r="D7" s="52">
        <v>30</v>
      </c>
    </row>
    <row r="8" spans="2:4">
      <c r="B8" s="50" t="s">
        <v>82</v>
      </c>
      <c r="C8" s="54"/>
      <c r="D8" s="53">
        <v>1076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H269"/>
  <sheetViews>
    <sheetView workbookViewId="0">
      <selection activeCell="A12" sqref="A12"/>
    </sheetView>
  </sheetViews>
  <sheetFormatPr defaultRowHeight="15"/>
  <cols>
    <col min="1" max="1" width="9.140625" style="30"/>
    <col min="2" max="2" width="27.85546875" style="30" bestFit="1" customWidth="1"/>
    <col min="3" max="3" width="9.140625" style="30" bestFit="1" customWidth="1"/>
    <col min="4" max="7" width="12.140625" style="30" customWidth="1"/>
    <col min="8" max="8" width="10" style="30" customWidth="1"/>
    <col min="9" max="9" width="3.85546875" style="30" customWidth="1"/>
    <col min="10" max="10" width="7.85546875" style="30" customWidth="1"/>
    <col min="11" max="11" width="10" style="30" bestFit="1" customWidth="1"/>
    <col min="12" max="16384" width="9.140625" style="30"/>
  </cols>
  <sheetData>
    <row r="1" spans="2:8">
      <c r="B1" s="66" t="s">
        <v>3</v>
      </c>
      <c r="C1" s="67" t="s">
        <v>86</v>
      </c>
    </row>
    <row r="2" spans="2:8">
      <c r="B2" s="66" t="s">
        <v>4</v>
      </c>
      <c r="C2" s="67" t="s">
        <v>86</v>
      </c>
    </row>
    <row r="4" spans="2:8">
      <c r="B4" s="68"/>
      <c r="C4" s="68"/>
      <c r="D4" s="69"/>
      <c r="E4" s="69"/>
      <c r="F4" s="69"/>
      <c r="G4" s="69"/>
      <c r="H4" s="70"/>
    </row>
    <row r="5" spans="2:8">
      <c r="B5" s="71" t="s">
        <v>0</v>
      </c>
      <c r="C5" s="72"/>
      <c r="D5" s="73"/>
      <c r="E5" s="73"/>
      <c r="F5" s="73"/>
      <c r="G5" s="73"/>
      <c r="H5" s="74"/>
    </row>
    <row r="6" spans="2:8">
      <c r="B6" s="68" t="s">
        <v>89</v>
      </c>
      <c r="C6" s="68"/>
      <c r="D6" s="69"/>
      <c r="E6" s="69"/>
      <c r="F6" s="69"/>
      <c r="G6" s="69"/>
      <c r="H6" s="70"/>
    </row>
    <row r="7" spans="2:8">
      <c r="B7" s="75" t="s">
        <v>91</v>
      </c>
      <c r="C7" s="72"/>
      <c r="D7" s="73"/>
      <c r="E7" s="73"/>
      <c r="F7" s="73"/>
      <c r="G7" s="73"/>
      <c r="H7" s="74"/>
    </row>
    <row r="8" spans="2:8">
      <c r="B8" s="75" t="s">
        <v>92</v>
      </c>
      <c r="C8" s="72"/>
      <c r="D8" s="73"/>
      <c r="E8" s="73"/>
      <c r="F8" s="73"/>
      <c r="G8" s="73"/>
      <c r="H8" s="74"/>
    </row>
    <row r="9" spans="2:8">
      <c r="B9" s="75" t="s">
        <v>94</v>
      </c>
      <c r="C9" s="72"/>
      <c r="D9" s="73"/>
      <c r="E9" s="73"/>
      <c r="F9" s="73"/>
      <c r="G9" s="73"/>
      <c r="H9" s="74"/>
    </row>
    <row r="10" spans="2:8">
      <c r="B10" s="75" t="s">
        <v>95</v>
      </c>
      <c r="C10" s="72"/>
      <c r="D10" s="73"/>
      <c r="E10" s="73"/>
      <c r="F10" s="73"/>
      <c r="G10" s="73"/>
      <c r="H10" s="74"/>
    </row>
    <row r="11" spans="2:8">
      <c r="B11" s="75" t="s">
        <v>96</v>
      </c>
      <c r="C11" s="72"/>
      <c r="D11" s="73"/>
      <c r="E11" s="73"/>
      <c r="F11" s="73"/>
      <c r="G11" s="73"/>
      <c r="H11" s="74"/>
    </row>
    <row r="12" spans="2:8">
      <c r="B12" s="75" t="s">
        <v>97</v>
      </c>
      <c r="C12" s="72"/>
      <c r="D12" s="73"/>
      <c r="E12" s="73"/>
      <c r="F12" s="73"/>
      <c r="G12" s="73"/>
      <c r="H12" s="74"/>
    </row>
    <row r="13" spans="2:8">
      <c r="B13" s="75" t="s">
        <v>98</v>
      </c>
      <c r="C13" s="72"/>
      <c r="D13" s="73"/>
      <c r="E13" s="73"/>
      <c r="F13" s="73"/>
      <c r="G13" s="73"/>
      <c r="H13" s="74"/>
    </row>
    <row r="14" spans="2:8">
      <c r="B14" s="75" t="s">
        <v>99</v>
      </c>
      <c r="C14" s="72"/>
      <c r="D14" s="73"/>
      <c r="E14" s="73"/>
      <c r="F14" s="73"/>
      <c r="G14" s="73"/>
      <c r="H14" s="74"/>
    </row>
    <row r="15" spans="2:8">
      <c r="B15" s="75" t="s">
        <v>100</v>
      </c>
      <c r="C15" s="72"/>
      <c r="D15" s="73"/>
      <c r="E15" s="73"/>
      <c r="F15" s="73"/>
      <c r="G15" s="73"/>
      <c r="H15" s="74"/>
    </row>
    <row r="16" spans="2:8">
      <c r="B16" s="75" t="s">
        <v>101</v>
      </c>
      <c r="C16" s="72"/>
      <c r="D16" s="73"/>
      <c r="E16" s="73"/>
      <c r="F16" s="73"/>
      <c r="G16" s="73"/>
      <c r="H16" s="74"/>
    </row>
    <row r="17" spans="2:8">
      <c r="B17" s="75" t="s">
        <v>102</v>
      </c>
      <c r="C17" s="72"/>
      <c r="D17" s="73"/>
      <c r="E17" s="73"/>
      <c r="F17" s="73"/>
      <c r="G17" s="73"/>
      <c r="H17" s="74"/>
    </row>
    <row r="18" spans="2:8">
      <c r="B18" s="75" t="s">
        <v>103</v>
      </c>
      <c r="C18" s="72"/>
      <c r="D18" s="73"/>
      <c r="E18" s="73"/>
      <c r="F18" s="73"/>
      <c r="G18" s="73"/>
      <c r="H18" s="74"/>
    </row>
    <row r="19" spans="2:8">
      <c r="B19" s="75" t="s">
        <v>105</v>
      </c>
      <c r="C19" s="72"/>
      <c r="D19" s="73"/>
      <c r="E19" s="73"/>
      <c r="F19" s="73"/>
      <c r="G19" s="73"/>
      <c r="H19" s="74"/>
    </row>
    <row r="20" spans="2:8">
      <c r="B20" s="75" t="s">
        <v>106</v>
      </c>
      <c r="C20" s="72"/>
      <c r="D20" s="73"/>
      <c r="E20" s="73"/>
      <c r="F20" s="73"/>
      <c r="G20" s="73"/>
      <c r="H20" s="74"/>
    </row>
    <row r="21" spans="2:8">
      <c r="B21" s="75" t="s">
        <v>107</v>
      </c>
      <c r="C21" s="72"/>
      <c r="D21" s="73"/>
      <c r="E21" s="73"/>
      <c r="F21" s="73"/>
      <c r="G21" s="73"/>
      <c r="H21" s="74"/>
    </row>
    <row r="22" spans="2:8">
      <c r="B22" s="75" t="s">
        <v>108</v>
      </c>
      <c r="C22" s="72"/>
      <c r="D22" s="73"/>
      <c r="E22" s="73"/>
      <c r="F22" s="73"/>
      <c r="G22" s="73"/>
      <c r="H22" s="74"/>
    </row>
    <row r="23" spans="2:8">
      <c r="B23" s="75" t="s">
        <v>109</v>
      </c>
      <c r="C23" s="72"/>
      <c r="D23" s="73"/>
      <c r="E23" s="73"/>
      <c r="F23" s="73"/>
      <c r="G23" s="73"/>
      <c r="H23" s="74"/>
    </row>
    <row r="24" spans="2:8">
      <c r="B24" s="75" t="s">
        <v>110</v>
      </c>
      <c r="C24" s="72"/>
      <c r="D24" s="73"/>
      <c r="E24" s="73"/>
      <c r="F24" s="73"/>
      <c r="G24" s="73"/>
      <c r="H24" s="74"/>
    </row>
    <row r="25" spans="2:8">
      <c r="B25" s="75" t="s">
        <v>111</v>
      </c>
      <c r="C25" s="72"/>
      <c r="D25" s="73"/>
      <c r="E25" s="73"/>
      <c r="F25" s="73"/>
      <c r="G25" s="73"/>
      <c r="H25" s="74"/>
    </row>
    <row r="26" spans="2:8">
      <c r="B26" s="75" t="s">
        <v>112</v>
      </c>
      <c r="C26" s="72"/>
      <c r="D26" s="73"/>
      <c r="E26" s="73"/>
      <c r="F26" s="73"/>
      <c r="G26" s="73"/>
      <c r="H26" s="74"/>
    </row>
    <row r="27" spans="2:8">
      <c r="B27" s="75" t="s">
        <v>113</v>
      </c>
      <c r="C27" s="72"/>
      <c r="D27" s="73"/>
      <c r="E27" s="73"/>
      <c r="F27" s="73"/>
      <c r="G27" s="73"/>
      <c r="H27" s="74"/>
    </row>
    <row r="28" spans="2:8">
      <c r="B28" s="75" t="s">
        <v>114</v>
      </c>
      <c r="C28" s="72"/>
      <c r="D28" s="73"/>
      <c r="E28" s="73"/>
      <c r="F28" s="73"/>
      <c r="G28" s="73"/>
      <c r="H28" s="74"/>
    </row>
    <row r="29" spans="2:8">
      <c r="B29" s="75" t="s">
        <v>115</v>
      </c>
      <c r="C29" s="72"/>
      <c r="D29" s="73"/>
      <c r="E29" s="73"/>
      <c r="F29" s="73"/>
      <c r="G29" s="73"/>
      <c r="H29" s="74"/>
    </row>
    <row r="30" spans="2:8">
      <c r="B30" s="75" t="s">
        <v>116</v>
      </c>
      <c r="C30" s="72"/>
      <c r="D30" s="73"/>
      <c r="E30" s="73"/>
      <c r="F30" s="73"/>
      <c r="G30" s="73"/>
      <c r="H30" s="74"/>
    </row>
    <row r="31" spans="2:8">
      <c r="B31" s="75" t="s">
        <v>118</v>
      </c>
      <c r="C31" s="72"/>
      <c r="D31" s="73"/>
      <c r="E31" s="73"/>
      <c r="F31" s="73"/>
      <c r="G31" s="73"/>
      <c r="H31" s="74"/>
    </row>
    <row r="32" spans="2:8">
      <c r="B32" s="75" t="s">
        <v>119</v>
      </c>
      <c r="C32" s="72"/>
      <c r="D32" s="73"/>
      <c r="E32" s="73"/>
      <c r="F32" s="73"/>
      <c r="G32" s="73"/>
      <c r="H32" s="74"/>
    </row>
    <row r="33" spans="2:8">
      <c r="B33" s="75" t="s">
        <v>120</v>
      </c>
      <c r="C33" s="72"/>
      <c r="D33" s="73"/>
      <c r="E33" s="73"/>
      <c r="F33" s="73"/>
      <c r="G33" s="73"/>
      <c r="H33" s="74"/>
    </row>
    <row r="34" spans="2:8">
      <c r="B34" s="75" t="s">
        <v>121</v>
      </c>
      <c r="C34" s="72"/>
      <c r="D34" s="73"/>
      <c r="E34" s="73"/>
      <c r="F34" s="73"/>
      <c r="G34" s="73"/>
      <c r="H34" s="74"/>
    </row>
    <row r="35" spans="2:8">
      <c r="B35" s="75" t="s">
        <v>122</v>
      </c>
      <c r="C35" s="72"/>
      <c r="D35" s="73"/>
      <c r="E35" s="73"/>
      <c r="F35" s="73"/>
      <c r="G35" s="73"/>
      <c r="H35" s="74"/>
    </row>
    <row r="36" spans="2:8">
      <c r="B36" s="75" t="s">
        <v>123</v>
      </c>
      <c r="C36" s="72"/>
      <c r="D36" s="73"/>
      <c r="E36" s="73"/>
      <c r="F36" s="73"/>
      <c r="G36" s="73"/>
      <c r="H36" s="74"/>
    </row>
    <row r="37" spans="2:8">
      <c r="B37" s="75" t="s">
        <v>124</v>
      </c>
      <c r="C37" s="72"/>
      <c r="D37" s="73"/>
      <c r="E37" s="73"/>
      <c r="F37" s="73"/>
      <c r="G37" s="73"/>
      <c r="H37" s="74"/>
    </row>
    <row r="38" spans="2:8">
      <c r="B38" s="75" t="s">
        <v>125</v>
      </c>
      <c r="C38" s="72"/>
      <c r="D38" s="73"/>
      <c r="E38" s="73"/>
      <c r="F38" s="73"/>
      <c r="G38" s="73"/>
      <c r="H38" s="74"/>
    </row>
    <row r="39" spans="2:8">
      <c r="B39" s="75" t="s">
        <v>126</v>
      </c>
      <c r="C39" s="72"/>
      <c r="D39" s="73"/>
      <c r="E39" s="73"/>
      <c r="F39" s="73"/>
      <c r="G39" s="73"/>
      <c r="H39" s="74"/>
    </row>
    <row r="40" spans="2:8">
      <c r="B40" s="75" t="s">
        <v>127</v>
      </c>
      <c r="C40" s="72"/>
      <c r="D40" s="73"/>
      <c r="E40" s="73"/>
      <c r="F40" s="73"/>
      <c r="G40" s="73"/>
      <c r="H40" s="74"/>
    </row>
    <row r="41" spans="2:8">
      <c r="B41" s="75" t="s">
        <v>128</v>
      </c>
      <c r="C41" s="72"/>
      <c r="D41" s="73"/>
      <c r="E41" s="73"/>
      <c r="F41" s="73"/>
      <c r="G41" s="73"/>
      <c r="H41" s="74"/>
    </row>
    <row r="42" spans="2:8">
      <c r="B42" s="75" t="s">
        <v>129</v>
      </c>
      <c r="C42" s="72"/>
      <c r="D42" s="73"/>
      <c r="E42" s="73"/>
      <c r="F42" s="73"/>
      <c r="G42" s="73"/>
      <c r="H42" s="74"/>
    </row>
    <row r="43" spans="2:8">
      <c r="B43" s="75" t="s">
        <v>131</v>
      </c>
      <c r="C43" s="72"/>
      <c r="D43" s="73"/>
      <c r="E43" s="73"/>
      <c r="F43" s="73"/>
      <c r="G43" s="73"/>
      <c r="H43" s="74"/>
    </row>
    <row r="44" spans="2:8">
      <c r="B44" s="75" t="s">
        <v>132</v>
      </c>
      <c r="C44" s="72"/>
      <c r="D44" s="73"/>
      <c r="E44" s="73"/>
      <c r="F44" s="73"/>
      <c r="G44" s="73"/>
      <c r="H44" s="74"/>
    </row>
    <row r="45" spans="2:8">
      <c r="B45" s="75" t="s">
        <v>133</v>
      </c>
      <c r="C45" s="72"/>
      <c r="D45" s="73"/>
      <c r="E45" s="73"/>
      <c r="F45" s="73"/>
      <c r="G45" s="73"/>
      <c r="H45" s="74"/>
    </row>
    <row r="46" spans="2:8">
      <c r="B46" s="75" t="s">
        <v>134</v>
      </c>
      <c r="C46" s="72"/>
      <c r="D46" s="73"/>
      <c r="E46" s="73"/>
      <c r="F46" s="73"/>
      <c r="G46" s="73"/>
      <c r="H46" s="74"/>
    </row>
    <row r="47" spans="2:8">
      <c r="B47" s="75" t="s">
        <v>135</v>
      </c>
      <c r="C47" s="72"/>
      <c r="D47" s="73"/>
      <c r="E47" s="73"/>
      <c r="F47" s="73"/>
      <c r="G47" s="73"/>
      <c r="H47" s="74"/>
    </row>
    <row r="48" spans="2:8">
      <c r="B48" s="75" t="s">
        <v>136</v>
      </c>
      <c r="C48" s="72"/>
      <c r="D48" s="73"/>
      <c r="E48" s="73"/>
      <c r="F48" s="73"/>
      <c r="G48" s="73"/>
      <c r="H48" s="74"/>
    </row>
    <row r="49" spans="2:8">
      <c r="B49" s="75" t="s">
        <v>137</v>
      </c>
      <c r="C49" s="72"/>
      <c r="D49" s="73"/>
      <c r="E49" s="73"/>
      <c r="F49" s="73"/>
      <c r="G49" s="73"/>
      <c r="H49" s="74"/>
    </row>
    <row r="50" spans="2:8">
      <c r="B50" s="75" t="s">
        <v>138</v>
      </c>
      <c r="C50" s="72"/>
      <c r="D50" s="73"/>
      <c r="E50" s="73"/>
      <c r="F50" s="73"/>
      <c r="G50" s="73"/>
      <c r="H50" s="74"/>
    </row>
    <row r="51" spans="2:8">
      <c r="B51" s="75" t="s">
        <v>139</v>
      </c>
      <c r="C51" s="72"/>
      <c r="D51" s="73"/>
      <c r="E51" s="73"/>
      <c r="F51" s="73"/>
      <c r="G51" s="73"/>
      <c r="H51" s="74"/>
    </row>
    <row r="52" spans="2:8">
      <c r="B52" s="75" t="s">
        <v>140</v>
      </c>
      <c r="C52" s="72"/>
      <c r="D52" s="73"/>
      <c r="E52" s="73"/>
      <c r="F52" s="73"/>
      <c r="G52" s="73"/>
      <c r="H52" s="74"/>
    </row>
    <row r="53" spans="2:8">
      <c r="B53" s="75" t="s">
        <v>141</v>
      </c>
      <c r="C53" s="72"/>
      <c r="D53" s="73"/>
      <c r="E53" s="73"/>
      <c r="F53" s="73"/>
      <c r="G53" s="73"/>
      <c r="H53" s="74"/>
    </row>
    <row r="54" spans="2:8">
      <c r="B54" s="75" t="s">
        <v>142</v>
      </c>
      <c r="C54" s="72"/>
      <c r="D54" s="73"/>
      <c r="E54" s="73"/>
      <c r="F54" s="73"/>
      <c r="G54" s="73"/>
      <c r="H54" s="74"/>
    </row>
    <row r="55" spans="2:8">
      <c r="B55" s="75" t="s">
        <v>144</v>
      </c>
      <c r="C55" s="72"/>
      <c r="D55" s="73"/>
      <c r="E55" s="73"/>
      <c r="F55" s="73"/>
      <c r="G55" s="73"/>
      <c r="H55" s="74"/>
    </row>
    <row r="56" spans="2:8">
      <c r="B56" s="75" t="s">
        <v>145</v>
      </c>
      <c r="C56" s="72"/>
      <c r="D56" s="73"/>
      <c r="E56" s="73"/>
      <c r="F56" s="73"/>
      <c r="G56" s="73"/>
      <c r="H56" s="74"/>
    </row>
    <row r="57" spans="2:8">
      <c r="B57" s="75" t="s">
        <v>146</v>
      </c>
      <c r="C57" s="72"/>
      <c r="D57" s="73"/>
      <c r="E57" s="73"/>
      <c r="F57" s="73"/>
      <c r="G57" s="73"/>
      <c r="H57" s="74"/>
    </row>
    <row r="58" spans="2:8">
      <c r="B58" s="75" t="s">
        <v>147</v>
      </c>
      <c r="C58" s="72"/>
      <c r="D58" s="73"/>
      <c r="E58" s="73"/>
      <c r="F58" s="73"/>
      <c r="G58" s="73"/>
      <c r="H58" s="74"/>
    </row>
    <row r="59" spans="2:8">
      <c r="B59" s="75" t="s">
        <v>148</v>
      </c>
      <c r="C59" s="72"/>
      <c r="D59" s="73"/>
      <c r="E59" s="73"/>
      <c r="F59" s="73"/>
      <c r="G59" s="73"/>
      <c r="H59" s="74"/>
    </row>
    <row r="60" spans="2:8">
      <c r="B60" s="75" t="s">
        <v>149</v>
      </c>
      <c r="C60" s="72"/>
      <c r="D60" s="73"/>
      <c r="E60" s="73"/>
      <c r="F60" s="73"/>
      <c r="G60" s="73"/>
      <c r="H60" s="74"/>
    </row>
    <row r="61" spans="2:8">
      <c r="B61" s="75" t="s">
        <v>150</v>
      </c>
      <c r="C61" s="72"/>
      <c r="D61" s="73"/>
      <c r="E61" s="73"/>
      <c r="F61" s="73"/>
      <c r="G61" s="73"/>
      <c r="H61" s="74"/>
    </row>
    <row r="62" spans="2:8">
      <c r="B62" s="75" t="s">
        <v>151</v>
      </c>
      <c r="C62" s="72"/>
      <c r="D62" s="73"/>
      <c r="E62" s="73"/>
      <c r="F62" s="73"/>
      <c r="G62" s="73"/>
      <c r="H62" s="74"/>
    </row>
    <row r="63" spans="2:8">
      <c r="B63" s="75" t="s">
        <v>152</v>
      </c>
      <c r="C63" s="72"/>
      <c r="D63" s="73"/>
      <c r="E63" s="73"/>
      <c r="F63" s="73"/>
      <c r="G63" s="73"/>
      <c r="H63" s="74"/>
    </row>
    <row r="64" spans="2:8">
      <c r="B64" s="75" t="s">
        <v>153</v>
      </c>
      <c r="C64" s="72"/>
      <c r="D64" s="73"/>
      <c r="E64" s="73"/>
      <c r="F64" s="73"/>
      <c r="G64" s="73"/>
      <c r="H64" s="74"/>
    </row>
    <row r="65" spans="2:8">
      <c r="B65" s="75" t="s">
        <v>154</v>
      </c>
      <c r="C65" s="72"/>
      <c r="D65" s="73"/>
      <c r="E65" s="73"/>
      <c r="F65" s="73"/>
      <c r="G65" s="73"/>
      <c r="H65" s="74"/>
    </row>
    <row r="66" spans="2:8">
      <c r="B66" s="75" t="s">
        <v>156</v>
      </c>
      <c r="C66" s="72"/>
      <c r="D66" s="73"/>
      <c r="E66" s="73"/>
      <c r="F66" s="73"/>
      <c r="G66" s="73"/>
      <c r="H66" s="74"/>
    </row>
    <row r="67" spans="2:8">
      <c r="B67" s="75" t="s">
        <v>157</v>
      </c>
      <c r="C67" s="72"/>
      <c r="D67" s="73"/>
      <c r="E67" s="73"/>
      <c r="F67" s="73"/>
      <c r="G67" s="73"/>
      <c r="H67" s="74"/>
    </row>
    <row r="68" spans="2:8">
      <c r="B68" s="75" t="s">
        <v>158</v>
      </c>
      <c r="C68" s="72"/>
      <c r="D68" s="73"/>
      <c r="E68" s="73"/>
      <c r="F68" s="73"/>
      <c r="G68" s="73"/>
      <c r="H68" s="74"/>
    </row>
    <row r="69" spans="2:8">
      <c r="B69" s="75" t="s">
        <v>159</v>
      </c>
      <c r="C69" s="72"/>
      <c r="D69" s="73"/>
      <c r="E69" s="73"/>
      <c r="F69" s="73"/>
      <c r="G69" s="73"/>
      <c r="H69" s="74"/>
    </row>
    <row r="70" spans="2:8">
      <c r="B70" s="75" t="s">
        <v>160</v>
      </c>
      <c r="C70" s="72"/>
      <c r="D70" s="73"/>
      <c r="E70" s="73"/>
      <c r="F70" s="73"/>
      <c r="G70" s="73"/>
      <c r="H70" s="74"/>
    </row>
    <row r="71" spans="2:8">
      <c r="B71" s="75" t="s">
        <v>161</v>
      </c>
      <c r="C71" s="72"/>
      <c r="D71" s="73"/>
      <c r="E71" s="73"/>
      <c r="F71" s="73"/>
      <c r="G71" s="73"/>
      <c r="H71" s="74"/>
    </row>
    <row r="72" spans="2:8">
      <c r="B72" s="75" t="s">
        <v>162</v>
      </c>
      <c r="C72" s="72"/>
      <c r="D72" s="73"/>
      <c r="E72" s="73"/>
      <c r="F72" s="73"/>
      <c r="G72" s="73"/>
      <c r="H72" s="74"/>
    </row>
    <row r="73" spans="2:8">
      <c r="B73" s="75" t="s">
        <v>163</v>
      </c>
      <c r="C73" s="72"/>
      <c r="D73" s="73"/>
      <c r="E73" s="73"/>
      <c r="F73" s="73"/>
      <c r="G73" s="73"/>
      <c r="H73" s="74"/>
    </row>
    <row r="74" spans="2:8">
      <c r="B74" s="75" t="s">
        <v>164</v>
      </c>
      <c r="C74" s="72"/>
      <c r="D74" s="73"/>
      <c r="E74" s="73"/>
      <c r="F74" s="73"/>
      <c r="G74" s="73"/>
      <c r="H74" s="74"/>
    </row>
    <row r="75" spans="2:8">
      <c r="B75" s="75" t="s">
        <v>165</v>
      </c>
      <c r="C75" s="72"/>
      <c r="D75" s="73"/>
      <c r="E75" s="73"/>
      <c r="F75" s="73"/>
      <c r="G75" s="73"/>
      <c r="H75" s="74"/>
    </row>
    <row r="76" spans="2:8">
      <c r="B76" s="75" t="s">
        <v>166</v>
      </c>
      <c r="C76" s="72"/>
      <c r="D76" s="73"/>
      <c r="E76" s="73"/>
      <c r="F76" s="73"/>
      <c r="G76" s="73"/>
      <c r="H76" s="74"/>
    </row>
    <row r="77" spans="2:8">
      <c r="B77" s="75" t="s">
        <v>167</v>
      </c>
      <c r="C77" s="72"/>
      <c r="D77" s="73"/>
      <c r="E77" s="73"/>
      <c r="F77" s="73"/>
      <c r="G77" s="73"/>
      <c r="H77" s="74"/>
    </row>
    <row r="78" spans="2:8">
      <c r="B78" s="75" t="s">
        <v>169</v>
      </c>
      <c r="C78" s="72"/>
      <c r="D78" s="73"/>
      <c r="E78" s="73"/>
      <c r="F78" s="73"/>
      <c r="G78" s="73"/>
      <c r="H78" s="74"/>
    </row>
    <row r="79" spans="2:8">
      <c r="B79" s="75" t="s">
        <v>170</v>
      </c>
      <c r="C79" s="72"/>
      <c r="D79" s="73"/>
      <c r="E79" s="73"/>
      <c r="F79" s="73"/>
      <c r="G79" s="73"/>
      <c r="H79" s="74"/>
    </row>
    <row r="80" spans="2:8">
      <c r="B80" s="75" t="s">
        <v>171</v>
      </c>
      <c r="C80" s="72"/>
      <c r="D80" s="73"/>
      <c r="E80" s="73"/>
      <c r="F80" s="73"/>
      <c r="G80" s="73"/>
      <c r="H80" s="74"/>
    </row>
    <row r="81" spans="2:8">
      <c r="B81" s="75" t="s">
        <v>172</v>
      </c>
      <c r="C81" s="72"/>
      <c r="D81" s="73"/>
      <c r="E81" s="73"/>
      <c r="F81" s="73"/>
      <c r="G81" s="73"/>
      <c r="H81" s="74"/>
    </row>
    <row r="82" spans="2:8">
      <c r="B82" s="75" t="s">
        <v>173</v>
      </c>
      <c r="C82" s="72"/>
      <c r="D82" s="73"/>
      <c r="E82" s="73"/>
      <c r="F82" s="73"/>
      <c r="G82" s="73"/>
      <c r="H82" s="74"/>
    </row>
    <row r="83" spans="2:8">
      <c r="B83" s="75" t="s">
        <v>174</v>
      </c>
      <c r="C83" s="72"/>
      <c r="D83" s="73"/>
      <c r="E83" s="73"/>
      <c r="F83" s="73"/>
      <c r="G83" s="73"/>
      <c r="H83" s="74"/>
    </row>
    <row r="84" spans="2:8">
      <c r="B84" s="75" t="s">
        <v>175</v>
      </c>
      <c r="C84" s="72"/>
      <c r="D84" s="73"/>
      <c r="E84" s="73"/>
      <c r="F84" s="73"/>
      <c r="G84" s="73"/>
      <c r="H84" s="74"/>
    </row>
    <row r="85" spans="2:8">
      <c r="B85" s="75" t="s">
        <v>176</v>
      </c>
      <c r="C85" s="72"/>
      <c r="D85" s="73"/>
      <c r="E85" s="73"/>
      <c r="F85" s="73"/>
      <c r="G85" s="73"/>
      <c r="H85" s="74"/>
    </row>
    <row r="86" spans="2:8">
      <c r="B86" s="75" t="s">
        <v>177</v>
      </c>
      <c r="C86" s="72"/>
      <c r="D86" s="73"/>
      <c r="E86" s="73"/>
      <c r="F86" s="73"/>
      <c r="G86" s="73"/>
      <c r="H86" s="74"/>
    </row>
    <row r="87" spans="2:8">
      <c r="B87" s="75" t="s">
        <v>178</v>
      </c>
      <c r="C87" s="72"/>
      <c r="D87" s="73"/>
      <c r="E87" s="73"/>
      <c r="F87" s="73"/>
      <c r="G87" s="73"/>
      <c r="H87" s="74"/>
    </row>
    <row r="88" spans="2:8">
      <c r="B88" s="75" t="s">
        <v>179</v>
      </c>
      <c r="C88" s="72"/>
      <c r="D88" s="73"/>
      <c r="E88" s="73"/>
      <c r="F88" s="73"/>
      <c r="G88" s="73"/>
      <c r="H88" s="74"/>
    </row>
    <row r="89" spans="2:8">
      <c r="B89" s="75" t="s">
        <v>180</v>
      </c>
      <c r="C89" s="72"/>
      <c r="D89" s="73"/>
      <c r="E89" s="73"/>
      <c r="F89" s="73"/>
      <c r="G89" s="73"/>
      <c r="H89" s="74"/>
    </row>
    <row r="90" spans="2:8">
      <c r="B90" s="75" t="s">
        <v>182</v>
      </c>
      <c r="C90" s="72"/>
      <c r="D90" s="73"/>
      <c r="E90" s="73"/>
      <c r="F90" s="73"/>
      <c r="G90" s="73"/>
      <c r="H90" s="74"/>
    </row>
    <row r="91" spans="2:8">
      <c r="B91" s="75" t="s">
        <v>183</v>
      </c>
      <c r="C91" s="72"/>
      <c r="D91" s="73"/>
      <c r="E91" s="73"/>
      <c r="F91" s="73"/>
      <c r="G91" s="73"/>
      <c r="H91" s="74"/>
    </row>
    <row r="92" spans="2:8">
      <c r="B92" s="75" t="s">
        <v>184</v>
      </c>
      <c r="C92" s="72"/>
      <c r="D92" s="73"/>
      <c r="E92" s="73"/>
      <c r="F92" s="73"/>
      <c r="G92" s="73"/>
      <c r="H92" s="74"/>
    </row>
    <row r="93" spans="2:8">
      <c r="B93" s="75" t="s">
        <v>185</v>
      </c>
      <c r="C93" s="72"/>
      <c r="D93" s="73"/>
      <c r="E93" s="73"/>
      <c r="F93" s="73"/>
      <c r="G93" s="73"/>
      <c r="H93" s="74"/>
    </row>
    <row r="94" spans="2:8">
      <c r="B94" s="75" t="s">
        <v>186</v>
      </c>
      <c r="C94" s="72"/>
      <c r="D94" s="73"/>
      <c r="E94" s="73"/>
      <c r="F94" s="73"/>
      <c r="G94" s="73"/>
      <c r="H94" s="74"/>
    </row>
    <row r="95" spans="2:8">
      <c r="B95" s="75" t="s">
        <v>187</v>
      </c>
      <c r="C95" s="72"/>
      <c r="D95" s="73"/>
      <c r="E95" s="73"/>
      <c r="F95" s="73"/>
      <c r="G95" s="73"/>
      <c r="H95" s="74"/>
    </row>
    <row r="96" spans="2:8">
      <c r="B96" s="75" t="s">
        <v>188</v>
      </c>
      <c r="C96" s="72"/>
      <c r="D96" s="73"/>
      <c r="E96" s="73"/>
      <c r="F96" s="73"/>
      <c r="G96" s="73"/>
      <c r="H96" s="74"/>
    </row>
    <row r="97" spans="2:8">
      <c r="B97" s="75" t="s">
        <v>189</v>
      </c>
      <c r="C97" s="72"/>
      <c r="D97" s="73"/>
      <c r="E97" s="73"/>
      <c r="F97" s="73"/>
      <c r="G97" s="73"/>
      <c r="H97" s="74"/>
    </row>
    <row r="98" spans="2:8">
      <c r="B98" s="75" t="s">
        <v>190</v>
      </c>
      <c r="C98" s="72"/>
      <c r="D98" s="73"/>
      <c r="E98" s="73"/>
      <c r="F98" s="73"/>
      <c r="G98" s="73"/>
      <c r="H98" s="74"/>
    </row>
    <row r="99" spans="2:8">
      <c r="B99" s="75" t="s">
        <v>191</v>
      </c>
      <c r="C99" s="72"/>
      <c r="D99" s="73"/>
      <c r="E99" s="73"/>
      <c r="F99" s="73"/>
      <c r="G99" s="73"/>
      <c r="H99" s="74"/>
    </row>
    <row r="100" spans="2:8">
      <c r="B100" s="75" t="s">
        <v>192</v>
      </c>
      <c r="C100" s="72"/>
      <c r="D100" s="73"/>
      <c r="E100" s="73"/>
      <c r="F100" s="73"/>
      <c r="G100" s="73"/>
      <c r="H100" s="74"/>
    </row>
    <row r="101" spans="2:8">
      <c r="B101" s="75" t="s">
        <v>193</v>
      </c>
      <c r="C101" s="72"/>
      <c r="D101" s="73"/>
      <c r="E101" s="73"/>
      <c r="F101" s="73"/>
      <c r="G101" s="73"/>
      <c r="H101" s="74"/>
    </row>
    <row r="102" spans="2:8">
      <c r="B102" s="75" t="s">
        <v>195</v>
      </c>
      <c r="C102" s="72"/>
      <c r="D102" s="73"/>
      <c r="E102" s="73"/>
      <c r="F102" s="73"/>
      <c r="G102" s="73"/>
      <c r="H102" s="74"/>
    </row>
    <row r="103" spans="2:8">
      <c r="B103" s="75" t="s">
        <v>196</v>
      </c>
      <c r="C103" s="72"/>
      <c r="D103" s="73"/>
      <c r="E103" s="73"/>
      <c r="F103" s="73"/>
      <c r="G103" s="73"/>
      <c r="H103" s="74"/>
    </row>
    <row r="104" spans="2:8">
      <c r="B104" s="75" t="s">
        <v>197</v>
      </c>
      <c r="C104" s="72"/>
      <c r="D104" s="73"/>
      <c r="E104" s="73"/>
      <c r="F104" s="73"/>
      <c r="G104" s="73"/>
      <c r="H104" s="74"/>
    </row>
    <row r="105" spans="2:8">
      <c r="B105" s="75" t="s">
        <v>198</v>
      </c>
      <c r="C105" s="72"/>
      <c r="D105" s="73"/>
      <c r="E105" s="73"/>
      <c r="F105" s="73"/>
      <c r="G105" s="73"/>
      <c r="H105" s="74"/>
    </row>
    <row r="106" spans="2:8">
      <c r="B106" s="75" t="s">
        <v>199</v>
      </c>
      <c r="C106" s="72"/>
      <c r="D106" s="73"/>
      <c r="E106" s="73"/>
      <c r="F106" s="73"/>
      <c r="G106" s="73"/>
      <c r="H106" s="74"/>
    </row>
    <row r="107" spans="2:8">
      <c r="B107" s="75" t="s">
        <v>200</v>
      </c>
      <c r="C107" s="72"/>
      <c r="D107" s="73"/>
      <c r="E107" s="73"/>
      <c r="F107" s="73"/>
      <c r="G107" s="73"/>
      <c r="H107" s="74"/>
    </row>
    <row r="108" spans="2:8">
      <c r="B108" s="75" t="s">
        <v>201</v>
      </c>
      <c r="C108" s="72"/>
      <c r="D108" s="73"/>
      <c r="E108" s="73"/>
      <c r="F108" s="73"/>
      <c r="G108" s="73"/>
      <c r="H108" s="74"/>
    </row>
    <row r="109" spans="2:8">
      <c r="B109" s="75" t="s">
        <v>202</v>
      </c>
      <c r="C109" s="72"/>
      <c r="D109" s="73"/>
      <c r="E109" s="73"/>
      <c r="F109" s="73"/>
      <c r="G109" s="73"/>
      <c r="H109" s="74"/>
    </row>
    <row r="110" spans="2:8">
      <c r="B110" s="75" t="s">
        <v>203</v>
      </c>
      <c r="C110" s="72"/>
      <c r="D110" s="73"/>
      <c r="E110" s="73"/>
      <c r="F110" s="73"/>
      <c r="G110" s="73"/>
      <c r="H110" s="74"/>
    </row>
    <row r="111" spans="2:8">
      <c r="B111" s="75" t="s">
        <v>204</v>
      </c>
      <c r="C111" s="72"/>
      <c r="D111" s="73"/>
      <c r="E111" s="73"/>
      <c r="F111" s="73"/>
      <c r="G111" s="73"/>
      <c r="H111" s="74"/>
    </row>
    <row r="112" spans="2:8">
      <c r="B112" s="75" t="s">
        <v>205</v>
      </c>
      <c r="C112" s="72"/>
      <c r="D112" s="73"/>
      <c r="E112" s="73"/>
      <c r="F112" s="73"/>
      <c r="G112" s="73"/>
      <c r="H112" s="74"/>
    </row>
    <row r="113" spans="2:8">
      <c r="B113" s="75" t="s">
        <v>206</v>
      </c>
      <c r="C113" s="72"/>
      <c r="D113" s="73"/>
      <c r="E113" s="73"/>
      <c r="F113" s="73"/>
      <c r="G113" s="73"/>
      <c r="H113" s="74"/>
    </row>
    <row r="114" spans="2:8">
      <c r="B114" s="75" t="s">
        <v>208</v>
      </c>
      <c r="C114" s="72"/>
      <c r="D114" s="73"/>
      <c r="E114" s="73"/>
      <c r="F114" s="73"/>
      <c r="G114" s="73"/>
      <c r="H114" s="74"/>
    </row>
    <row r="115" spans="2:8">
      <c r="B115" s="75" t="s">
        <v>209</v>
      </c>
      <c r="C115" s="72"/>
      <c r="D115" s="73"/>
      <c r="E115" s="73"/>
      <c r="F115" s="73"/>
      <c r="G115" s="73"/>
      <c r="H115" s="74"/>
    </row>
    <row r="116" spans="2:8">
      <c r="B116" s="75" t="s">
        <v>210</v>
      </c>
      <c r="C116" s="72"/>
      <c r="D116" s="73"/>
      <c r="E116" s="73"/>
      <c r="F116" s="73"/>
      <c r="G116" s="73"/>
      <c r="H116" s="74"/>
    </row>
    <row r="117" spans="2:8">
      <c r="B117" s="75" t="s">
        <v>211</v>
      </c>
      <c r="C117" s="72"/>
      <c r="D117" s="73"/>
      <c r="E117" s="73"/>
      <c r="F117" s="73"/>
      <c r="G117" s="73"/>
      <c r="H117" s="74"/>
    </row>
    <row r="118" spans="2:8">
      <c r="B118" s="75" t="s">
        <v>212</v>
      </c>
      <c r="C118" s="72"/>
      <c r="D118" s="73"/>
      <c r="E118" s="73"/>
      <c r="F118" s="73"/>
      <c r="G118" s="73"/>
      <c r="H118" s="74"/>
    </row>
    <row r="119" spans="2:8">
      <c r="B119" s="75" t="s">
        <v>213</v>
      </c>
      <c r="C119" s="72"/>
      <c r="D119" s="73"/>
      <c r="E119" s="73"/>
      <c r="F119" s="73"/>
      <c r="G119" s="73"/>
      <c r="H119" s="74"/>
    </row>
    <row r="120" spans="2:8">
      <c r="B120" s="75" t="s">
        <v>214</v>
      </c>
      <c r="C120" s="72"/>
      <c r="D120" s="73"/>
      <c r="E120" s="73"/>
      <c r="F120" s="73"/>
      <c r="G120" s="73"/>
      <c r="H120" s="74"/>
    </row>
    <row r="121" spans="2:8">
      <c r="B121" s="75" t="s">
        <v>215</v>
      </c>
      <c r="C121" s="72"/>
      <c r="D121" s="73"/>
      <c r="E121" s="73"/>
      <c r="F121" s="73"/>
      <c r="G121" s="73"/>
      <c r="H121" s="74"/>
    </row>
    <row r="122" spans="2:8">
      <c r="B122" s="75" t="s">
        <v>216</v>
      </c>
      <c r="C122" s="72"/>
      <c r="D122" s="73"/>
      <c r="E122" s="73"/>
      <c r="F122" s="73"/>
      <c r="G122" s="73"/>
      <c r="H122" s="74"/>
    </row>
    <row r="123" spans="2:8">
      <c r="B123" s="75" t="s">
        <v>217</v>
      </c>
      <c r="C123" s="72"/>
      <c r="D123" s="73"/>
      <c r="E123" s="73"/>
      <c r="F123" s="73"/>
      <c r="G123" s="73"/>
      <c r="H123" s="74"/>
    </row>
    <row r="124" spans="2:8">
      <c r="B124" s="75" t="s">
        <v>218</v>
      </c>
      <c r="C124" s="72"/>
      <c r="D124" s="73"/>
      <c r="E124" s="73"/>
      <c r="F124" s="73"/>
      <c r="G124" s="73"/>
      <c r="H124" s="74"/>
    </row>
    <row r="125" spans="2:8">
      <c r="B125" s="75" t="s">
        <v>219</v>
      </c>
      <c r="C125" s="72"/>
      <c r="D125" s="73"/>
      <c r="E125" s="73"/>
      <c r="F125" s="73"/>
      <c r="G125" s="73"/>
      <c r="H125" s="74"/>
    </row>
    <row r="126" spans="2:8">
      <c r="B126" s="75" t="s">
        <v>221</v>
      </c>
      <c r="C126" s="72"/>
      <c r="D126" s="73"/>
      <c r="E126" s="73"/>
      <c r="F126" s="73"/>
      <c r="G126" s="73"/>
      <c r="H126" s="74"/>
    </row>
    <row r="127" spans="2:8">
      <c r="B127" s="75" t="s">
        <v>222</v>
      </c>
      <c r="C127" s="72"/>
      <c r="D127" s="73"/>
      <c r="E127" s="73"/>
      <c r="F127" s="73"/>
      <c r="G127" s="73"/>
      <c r="H127" s="74"/>
    </row>
    <row r="128" spans="2:8">
      <c r="B128" s="75" t="s">
        <v>223</v>
      </c>
      <c r="C128" s="72"/>
      <c r="D128" s="73"/>
      <c r="E128" s="73"/>
      <c r="F128" s="73"/>
      <c r="G128" s="73"/>
      <c r="H128" s="74"/>
    </row>
    <row r="129" spans="2:8">
      <c r="B129" s="75" t="s">
        <v>224</v>
      </c>
      <c r="C129" s="72"/>
      <c r="D129" s="73"/>
      <c r="E129" s="73"/>
      <c r="F129" s="73"/>
      <c r="G129" s="73"/>
      <c r="H129" s="74"/>
    </row>
    <row r="130" spans="2:8">
      <c r="B130" s="75" t="s">
        <v>225</v>
      </c>
      <c r="C130" s="72"/>
      <c r="D130" s="73"/>
      <c r="E130" s="73"/>
      <c r="F130" s="73"/>
      <c r="G130" s="73"/>
      <c r="H130" s="74"/>
    </row>
    <row r="131" spans="2:8">
      <c r="B131" s="75" t="s">
        <v>226</v>
      </c>
      <c r="C131" s="72"/>
      <c r="D131" s="73"/>
      <c r="E131" s="73"/>
      <c r="F131" s="73"/>
      <c r="G131" s="73"/>
      <c r="H131" s="74"/>
    </row>
    <row r="132" spans="2:8">
      <c r="B132" s="75" t="s">
        <v>227</v>
      </c>
      <c r="C132" s="72"/>
      <c r="D132" s="73"/>
      <c r="E132" s="73"/>
      <c r="F132" s="73"/>
      <c r="G132" s="73"/>
      <c r="H132" s="74"/>
    </row>
    <row r="133" spans="2:8">
      <c r="B133" s="75" t="s">
        <v>228</v>
      </c>
      <c r="C133" s="72"/>
      <c r="D133" s="73"/>
      <c r="E133" s="73"/>
      <c r="F133" s="73"/>
      <c r="G133" s="73"/>
      <c r="H133" s="74"/>
    </row>
    <row r="134" spans="2:8">
      <c r="B134" s="75" t="s">
        <v>229</v>
      </c>
      <c r="C134" s="72"/>
      <c r="D134" s="73"/>
      <c r="E134" s="73"/>
      <c r="F134" s="73"/>
      <c r="G134" s="73"/>
      <c r="H134" s="74"/>
    </row>
    <row r="135" spans="2:8">
      <c r="B135" s="75" t="s">
        <v>230</v>
      </c>
      <c r="C135" s="72"/>
      <c r="D135" s="73"/>
      <c r="E135" s="73"/>
      <c r="F135" s="73"/>
      <c r="G135" s="73"/>
      <c r="H135" s="74"/>
    </row>
    <row r="136" spans="2:8">
      <c r="B136" s="75" t="s">
        <v>231</v>
      </c>
      <c r="C136" s="72"/>
      <c r="D136" s="73"/>
      <c r="E136" s="73"/>
      <c r="F136" s="73"/>
      <c r="G136" s="73"/>
      <c r="H136" s="74"/>
    </row>
    <row r="137" spans="2:8">
      <c r="B137" s="75" t="s">
        <v>232</v>
      </c>
      <c r="C137" s="72"/>
      <c r="D137" s="73"/>
      <c r="E137" s="73"/>
      <c r="F137" s="73"/>
      <c r="G137" s="73"/>
      <c r="H137" s="74"/>
    </row>
    <row r="138" spans="2:8">
      <c r="B138" s="75" t="s">
        <v>234</v>
      </c>
      <c r="C138" s="72"/>
      <c r="D138" s="73"/>
      <c r="E138" s="73"/>
      <c r="F138" s="73"/>
      <c r="G138" s="73"/>
      <c r="H138" s="74"/>
    </row>
    <row r="139" spans="2:8">
      <c r="B139" s="75" t="s">
        <v>235</v>
      </c>
      <c r="C139" s="72"/>
      <c r="D139" s="73"/>
      <c r="E139" s="73"/>
      <c r="F139" s="73"/>
      <c r="G139" s="73"/>
      <c r="H139" s="74"/>
    </row>
    <row r="140" spans="2:8">
      <c r="B140" s="75" t="s">
        <v>236</v>
      </c>
      <c r="C140" s="72"/>
      <c r="D140" s="73"/>
      <c r="E140" s="73"/>
      <c r="F140" s="73"/>
      <c r="G140" s="73"/>
      <c r="H140" s="74"/>
    </row>
    <row r="141" spans="2:8">
      <c r="B141" s="75" t="s">
        <v>237</v>
      </c>
      <c r="C141" s="72"/>
      <c r="D141" s="73"/>
      <c r="E141" s="73"/>
      <c r="F141" s="73"/>
      <c r="G141" s="73"/>
      <c r="H141" s="74"/>
    </row>
    <row r="142" spans="2:8">
      <c r="B142" s="75" t="s">
        <v>238</v>
      </c>
      <c r="C142" s="72"/>
      <c r="D142" s="73"/>
      <c r="E142" s="73"/>
      <c r="F142" s="73"/>
      <c r="G142" s="73"/>
      <c r="H142" s="74"/>
    </row>
    <row r="143" spans="2:8">
      <c r="B143" s="75" t="s">
        <v>239</v>
      </c>
      <c r="C143" s="72"/>
      <c r="D143" s="73"/>
      <c r="E143" s="73"/>
      <c r="F143" s="73"/>
      <c r="G143" s="73"/>
      <c r="H143" s="74"/>
    </row>
    <row r="144" spans="2:8">
      <c r="B144" s="75" t="s">
        <v>240</v>
      </c>
      <c r="C144" s="72"/>
      <c r="D144" s="73"/>
      <c r="E144" s="73"/>
      <c r="F144" s="73"/>
      <c r="G144" s="73"/>
      <c r="H144" s="74"/>
    </row>
    <row r="145" spans="2:8">
      <c r="B145" s="75" t="s">
        <v>241</v>
      </c>
      <c r="C145" s="72"/>
      <c r="D145" s="73"/>
      <c r="E145" s="73"/>
      <c r="F145" s="73"/>
      <c r="G145" s="73"/>
      <c r="H145" s="74"/>
    </row>
    <row r="146" spans="2:8">
      <c r="B146" s="75" t="s">
        <v>242</v>
      </c>
      <c r="C146" s="72"/>
      <c r="D146" s="73"/>
      <c r="E146" s="73"/>
      <c r="F146" s="73"/>
      <c r="G146" s="73"/>
      <c r="H146" s="74"/>
    </row>
    <row r="147" spans="2:8">
      <c r="B147" s="75" t="s">
        <v>243</v>
      </c>
      <c r="C147" s="72"/>
      <c r="D147" s="73"/>
      <c r="E147" s="73"/>
      <c r="F147" s="73"/>
      <c r="G147" s="73"/>
      <c r="H147" s="74"/>
    </row>
    <row r="148" spans="2:8">
      <c r="B148" s="75" t="s">
        <v>244</v>
      </c>
      <c r="C148" s="72"/>
      <c r="D148" s="73"/>
      <c r="E148" s="73"/>
      <c r="F148" s="73"/>
      <c r="G148" s="73"/>
      <c r="H148" s="74"/>
    </row>
    <row r="149" spans="2:8">
      <c r="B149" s="75" t="s">
        <v>245</v>
      </c>
      <c r="C149" s="72"/>
      <c r="D149" s="73"/>
      <c r="E149" s="73"/>
      <c r="F149" s="73"/>
      <c r="G149" s="73"/>
      <c r="H149" s="74"/>
    </row>
    <row r="150" spans="2:8">
      <c r="B150" s="75" t="s">
        <v>247</v>
      </c>
      <c r="C150" s="72"/>
      <c r="D150" s="73"/>
      <c r="E150" s="73"/>
      <c r="F150" s="73"/>
      <c r="G150" s="73"/>
      <c r="H150" s="74"/>
    </row>
    <row r="151" spans="2:8">
      <c r="B151" s="75" t="s">
        <v>248</v>
      </c>
      <c r="C151" s="72"/>
      <c r="D151" s="73"/>
      <c r="E151" s="73"/>
      <c r="F151" s="73"/>
      <c r="G151" s="73"/>
      <c r="H151" s="74"/>
    </row>
    <row r="152" spans="2:8">
      <c r="B152" s="75" t="s">
        <v>249</v>
      </c>
      <c r="C152" s="72"/>
      <c r="D152" s="73"/>
      <c r="E152" s="73"/>
      <c r="F152" s="73"/>
      <c r="G152" s="73"/>
      <c r="H152" s="74"/>
    </row>
    <row r="153" spans="2:8">
      <c r="B153" s="75" t="s">
        <v>250</v>
      </c>
      <c r="C153" s="72"/>
      <c r="D153" s="73"/>
      <c r="E153" s="73"/>
      <c r="F153" s="73"/>
      <c r="G153" s="73"/>
      <c r="H153" s="74"/>
    </row>
    <row r="154" spans="2:8">
      <c r="B154" s="75" t="s">
        <v>251</v>
      </c>
      <c r="C154" s="72"/>
      <c r="D154" s="73"/>
      <c r="E154" s="73"/>
      <c r="F154" s="73"/>
      <c r="G154" s="73"/>
      <c r="H154" s="74"/>
    </row>
    <row r="155" spans="2:8">
      <c r="B155" s="75" t="s">
        <v>252</v>
      </c>
      <c r="C155" s="72"/>
      <c r="D155" s="73"/>
      <c r="E155" s="73"/>
      <c r="F155" s="73"/>
      <c r="G155" s="73"/>
      <c r="H155" s="74"/>
    </row>
    <row r="156" spans="2:8">
      <c r="B156" s="75" t="s">
        <v>253</v>
      </c>
      <c r="C156" s="72"/>
      <c r="D156" s="73"/>
      <c r="E156" s="73"/>
      <c r="F156" s="73"/>
      <c r="G156" s="73"/>
      <c r="H156" s="74"/>
    </row>
    <row r="157" spans="2:8">
      <c r="B157" s="75" t="s">
        <v>254</v>
      </c>
      <c r="C157" s="72"/>
      <c r="D157" s="73"/>
      <c r="E157" s="73"/>
      <c r="F157" s="73"/>
      <c r="G157" s="73"/>
      <c r="H157" s="74"/>
    </row>
    <row r="158" spans="2:8">
      <c r="B158" s="75" t="s">
        <v>255</v>
      </c>
      <c r="C158" s="72"/>
      <c r="D158" s="73"/>
      <c r="E158" s="73"/>
      <c r="F158" s="73"/>
      <c r="G158" s="73"/>
      <c r="H158" s="74"/>
    </row>
    <row r="159" spans="2:8">
      <c r="B159" s="75" t="s">
        <v>256</v>
      </c>
      <c r="C159" s="72"/>
      <c r="D159" s="73"/>
      <c r="E159" s="73"/>
      <c r="F159" s="73"/>
      <c r="G159" s="73"/>
      <c r="H159" s="74"/>
    </row>
    <row r="160" spans="2:8">
      <c r="B160" s="75" t="s">
        <v>257</v>
      </c>
      <c r="C160" s="72"/>
      <c r="D160" s="73"/>
      <c r="E160" s="73"/>
      <c r="F160" s="73"/>
      <c r="G160" s="73"/>
      <c r="H160" s="74"/>
    </row>
    <row r="161" spans="2:8">
      <c r="B161" s="75" t="s">
        <v>258</v>
      </c>
      <c r="C161" s="72"/>
      <c r="D161" s="73"/>
      <c r="E161" s="73"/>
      <c r="F161" s="73"/>
      <c r="G161" s="73"/>
      <c r="H161" s="74"/>
    </row>
    <row r="162" spans="2:8">
      <c r="B162" s="75" t="s">
        <v>260</v>
      </c>
      <c r="C162" s="72"/>
      <c r="D162" s="73"/>
      <c r="E162" s="73"/>
      <c r="F162" s="73"/>
      <c r="G162" s="73"/>
      <c r="H162" s="74"/>
    </row>
    <row r="163" spans="2:8">
      <c r="B163" s="75" t="s">
        <v>261</v>
      </c>
      <c r="C163" s="72"/>
      <c r="D163" s="73"/>
      <c r="E163" s="73"/>
      <c r="F163" s="73"/>
      <c r="G163" s="73"/>
      <c r="H163" s="74"/>
    </row>
    <row r="164" spans="2:8">
      <c r="B164" s="75" t="s">
        <v>262</v>
      </c>
      <c r="C164" s="72"/>
      <c r="D164" s="73"/>
      <c r="E164" s="73"/>
      <c r="F164" s="73"/>
      <c r="G164" s="73"/>
      <c r="H164" s="74"/>
    </row>
    <row r="165" spans="2:8">
      <c r="B165" s="75" t="s">
        <v>263</v>
      </c>
      <c r="C165" s="72"/>
      <c r="D165" s="73"/>
      <c r="E165" s="73"/>
      <c r="F165" s="73"/>
      <c r="G165" s="73"/>
      <c r="H165" s="74"/>
    </row>
    <row r="166" spans="2:8">
      <c r="B166" s="75" t="s">
        <v>264</v>
      </c>
      <c r="C166" s="72"/>
      <c r="D166" s="73"/>
      <c r="E166" s="73"/>
      <c r="F166" s="73"/>
      <c r="G166" s="73"/>
      <c r="H166" s="74"/>
    </row>
    <row r="167" spans="2:8">
      <c r="B167" s="75" t="s">
        <v>265</v>
      </c>
      <c r="C167" s="72"/>
      <c r="D167" s="73"/>
      <c r="E167" s="73"/>
      <c r="F167" s="73"/>
      <c r="G167" s="73"/>
      <c r="H167" s="74"/>
    </row>
    <row r="168" spans="2:8">
      <c r="B168" s="75" t="s">
        <v>266</v>
      </c>
      <c r="C168" s="72"/>
      <c r="D168" s="73"/>
      <c r="E168" s="73"/>
      <c r="F168" s="73"/>
      <c r="G168" s="73"/>
      <c r="H168" s="74"/>
    </row>
    <row r="169" spans="2:8">
      <c r="B169" s="75" t="s">
        <v>267</v>
      </c>
      <c r="C169" s="72"/>
      <c r="D169" s="73"/>
      <c r="E169" s="73"/>
      <c r="F169" s="73"/>
      <c r="G169" s="73"/>
      <c r="H169" s="74"/>
    </row>
    <row r="170" spans="2:8">
      <c r="B170" s="75" t="s">
        <v>268</v>
      </c>
      <c r="C170" s="72"/>
      <c r="D170" s="73"/>
      <c r="E170" s="73"/>
      <c r="F170" s="73"/>
      <c r="G170" s="73"/>
      <c r="H170" s="74"/>
    </row>
    <row r="171" spans="2:8">
      <c r="B171" s="75" t="s">
        <v>269</v>
      </c>
      <c r="C171" s="72"/>
      <c r="D171" s="73"/>
      <c r="E171" s="73"/>
      <c r="F171" s="73"/>
      <c r="G171" s="73"/>
      <c r="H171" s="74"/>
    </row>
    <row r="172" spans="2:8">
      <c r="B172" s="75" t="s">
        <v>270</v>
      </c>
      <c r="C172" s="72"/>
      <c r="D172" s="73"/>
      <c r="E172" s="73"/>
      <c r="F172" s="73"/>
      <c r="G172" s="73"/>
      <c r="H172" s="74"/>
    </row>
    <row r="173" spans="2:8">
      <c r="B173" s="75" t="s">
        <v>271</v>
      </c>
      <c r="C173" s="72"/>
      <c r="D173" s="73"/>
      <c r="E173" s="73"/>
      <c r="F173" s="73"/>
      <c r="G173" s="73"/>
      <c r="H173" s="74"/>
    </row>
    <row r="174" spans="2:8">
      <c r="B174" s="75" t="s">
        <v>273</v>
      </c>
      <c r="C174" s="72"/>
      <c r="D174" s="73"/>
      <c r="E174" s="73"/>
      <c r="F174" s="73"/>
      <c r="G174" s="73"/>
      <c r="H174" s="74"/>
    </row>
    <row r="175" spans="2:8">
      <c r="B175" s="75" t="s">
        <v>275</v>
      </c>
      <c r="C175" s="72"/>
      <c r="D175" s="73"/>
      <c r="E175" s="73"/>
      <c r="F175" s="73"/>
      <c r="G175" s="73"/>
      <c r="H175" s="74"/>
    </row>
    <row r="176" spans="2:8">
      <c r="B176" s="75" t="s">
        <v>276</v>
      </c>
      <c r="C176" s="72"/>
      <c r="D176" s="73"/>
      <c r="E176" s="73"/>
      <c r="F176" s="73"/>
      <c r="G176" s="73"/>
      <c r="H176" s="74"/>
    </row>
    <row r="177" spans="2:8">
      <c r="B177" s="75" t="s">
        <v>277</v>
      </c>
      <c r="C177" s="72"/>
      <c r="D177" s="73"/>
      <c r="E177" s="73"/>
      <c r="F177" s="73"/>
      <c r="G177" s="73"/>
      <c r="H177" s="74"/>
    </row>
    <row r="178" spans="2:8">
      <c r="B178" s="75" t="s">
        <v>278</v>
      </c>
      <c r="C178" s="72"/>
      <c r="D178" s="73"/>
      <c r="E178" s="73"/>
      <c r="F178" s="73"/>
      <c r="G178" s="73"/>
      <c r="H178" s="74"/>
    </row>
    <row r="179" spans="2:8">
      <c r="B179" s="75" t="s">
        <v>279</v>
      </c>
      <c r="C179" s="72"/>
      <c r="D179" s="73"/>
      <c r="E179" s="73"/>
      <c r="F179" s="73"/>
      <c r="G179" s="73"/>
      <c r="H179" s="74"/>
    </row>
    <row r="180" spans="2:8">
      <c r="B180" s="75" t="s">
        <v>280</v>
      </c>
      <c r="C180" s="72"/>
      <c r="D180" s="73"/>
      <c r="E180" s="73"/>
      <c r="F180" s="73"/>
      <c r="G180" s="73"/>
      <c r="H180" s="74"/>
    </row>
    <row r="181" spans="2:8">
      <c r="B181" s="75" t="s">
        <v>281</v>
      </c>
      <c r="C181" s="72"/>
      <c r="D181" s="73"/>
      <c r="E181" s="73"/>
      <c r="F181" s="73"/>
      <c r="G181" s="73"/>
      <c r="H181" s="74"/>
    </row>
    <row r="182" spans="2:8">
      <c r="B182" s="75" t="s">
        <v>282</v>
      </c>
      <c r="C182" s="72"/>
      <c r="D182" s="73"/>
      <c r="E182" s="73"/>
      <c r="F182" s="73"/>
      <c r="G182" s="73"/>
      <c r="H182" s="74"/>
    </row>
    <row r="183" spans="2:8">
      <c r="B183" s="75" t="s">
        <v>283</v>
      </c>
      <c r="C183" s="72"/>
      <c r="D183" s="73"/>
      <c r="E183" s="73"/>
      <c r="F183" s="73"/>
      <c r="G183" s="73"/>
      <c r="H183" s="74"/>
    </row>
    <row r="184" spans="2:8">
      <c r="B184" s="75" t="s">
        <v>284</v>
      </c>
      <c r="C184" s="72"/>
      <c r="D184" s="73"/>
      <c r="E184" s="73"/>
      <c r="F184" s="73"/>
      <c r="G184" s="73"/>
      <c r="H184" s="74"/>
    </row>
    <row r="185" spans="2:8">
      <c r="B185" s="75" t="s">
        <v>285</v>
      </c>
      <c r="C185" s="72"/>
      <c r="D185" s="73"/>
      <c r="E185" s="73"/>
      <c r="F185" s="73"/>
      <c r="G185" s="73"/>
      <c r="H185" s="74"/>
    </row>
    <row r="186" spans="2:8">
      <c r="B186" s="75" t="s">
        <v>287</v>
      </c>
      <c r="C186" s="72"/>
      <c r="D186" s="73"/>
      <c r="E186" s="73"/>
      <c r="F186" s="73"/>
      <c r="G186" s="73"/>
      <c r="H186" s="74"/>
    </row>
    <row r="187" spans="2:8">
      <c r="B187" s="75" t="s">
        <v>288</v>
      </c>
      <c r="C187" s="72"/>
      <c r="D187" s="73"/>
      <c r="E187" s="73"/>
      <c r="F187" s="73"/>
      <c r="G187" s="73"/>
      <c r="H187" s="74"/>
    </row>
    <row r="188" spans="2:8">
      <c r="B188" s="75" t="s">
        <v>289</v>
      </c>
      <c r="C188" s="72"/>
      <c r="D188" s="73"/>
      <c r="E188" s="73"/>
      <c r="F188" s="73"/>
      <c r="G188" s="73"/>
      <c r="H188" s="74"/>
    </row>
    <row r="189" spans="2:8">
      <c r="B189" s="75" t="s">
        <v>290</v>
      </c>
      <c r="C189" s="72"/>
      <c r="D189" s="73"/>
      <c r="E189" s="73"/>
      <c r="F189" s="73"/>
      <c r="G189" s="73"/>
      <c r="H189" s="74"/>
    </row>
    <row r="190" spans="2:8">
      <c r="B190" s="75" t="s">
        <v>291</v>
      </c>
      <c r="C190" s="72"/>
      <c r="D190" s="73"/>
      <c r="E190" s="73"/>
      <c r="F190" s="73"/>
      <c r="G190" s="73"/>
      <c r="H190" s="74"/>
    </row>
    <row r="191" spans="2:8">
      <c r="B191" s="75" t="s">
        <v>292</v>
      </c>
      <c r="C191" s="72"/>
      <c r="D191" s="73"/>
      <c r="E191" s="73"/>
      <c r="F191" s="73"/>
      <c r="G191" s="73"/>
      <c r="H191" s="74"/>
    </row>
    <row r="192" spans="2:8">
      <c r="B192" s="75" t="s">
        <v>293</v>
      </c>
      <c r="C192" s="72"/>
      <c r="D192" s="73"/>
      <c r="E192" s="73"/>
      <c r="F192" s="73"/>
      <c r="G192" s="73"/>
      <c r="H192" s="74"/>
    </row>
    <row r="193" spans="2:8">
      <c r="B193" s="75" t="s">
        <v>294</v>
      </c>
      <c r="C193" s="72"/>
      <c r="D193" s="73"/>
      <c r="E193" s="73"/>
      <c r="F193" s="73"/>
      <c r="G193" s="73"/>
      <c r="H193" s="74"/>
    </row>
    <row r="194" spans="2:8">
      <c r="B194" s="75" t="s">
        <v>295</v>
      </c>
      <c r="C194" s="72"/>
      <c r="D194" s="73"/>
      <c r="E194" s="73"/>
      <c r="F194" s="73"/>
      <c r="G194" s="73"/>
      <c r="H194" s="74"/>
    </row>
    <row r="195" spans="2:8">
      <c r="B195" s="75" t="s">
        <v>296</v>
      </c>
      <c r="C195" s="72"/>
      <c r="D195" s="73"/>
      <c r="E195" s="73"/>
      <c r="F195" s="73"/>
      <c r="G195" s="73"/>
      <c r="H195" s="74"/>
    </row>
    <row r="196" spans="2:8">
      <c r="B196" s="75" t="s">
        <v>297</v>
      </c>
      <c r="C196" s="72"/>
      <c r="D196" s="73"/>
      <c r="E196" s="73"/>
      <c r="F196" s="73"/>
      <c r="G196" s="73"/>
      <c r="H196" s="74"/>
    </row>
    <row r="197" spans="2:8">
      <c r="B197" s="75" t="s">
        <v>298</v>
      </c>
      <c r="C197" s="72"/>
      <c r="D197" s="73"/>
      <c r="E197" s="73"/>
      <c r="F197" s="73"/>
      <c r="G197" s="73"/>
      <c r="H197" s="74"/>
    </row>
    <row r="198" spans="2:8">
      <c r="B198" s="75" t="s">
        <v>300</v>
      </c>
      <c r="C198" s="72"/>
      <c r="D198" s="73"/>
      <c r="E198" s="73"/>
      <c r="F198" s="73"/>
      <c r="G198" s="73"/>
      <c r="H198" s="74"/>
    </row>
    <row r="199" spans="2:8">
      <c r="B199" s="75" t="s">
        <v>301</v>
      </c>
      <c r="C199" s="72"/>
      <c r="D199" s="73"/>
      <c r="E199" s="73"/>
      <c r="F199" s="73"/>
      <c r="G199" s="73"/>
      <c r="H199" s="74"/>
    </row>
    <row r="200" spans="2:8">
      <c r="B200" s="75" t="s">
        <v>302</v>
      </c>
      <c r="C200" s="72"/>
      <c r="D200" s="73"/>
      <c r="E200" s="73"/>
      <c r="F200" s="73"/>
      <c r="G200" s="73"/>
      <c r="H200" s="74"/>
    </row>
    <row r="201" spans="2:8">
      <c r="B201" s="75" t="s">
        <v>303</v>
      </c>
      <c r="C201" s="72"/>
      <c r="D201" s="73"/>
      <c r="E201" s="73"/>
      <c r="F201" s="73"/>
      <c r="G201" s="73"/>
      <c r="H201" s="74"/>
    </row>
    <row r="202" spans="2:8">
      <c r="B202" s="75" t="s">
        <v>304</v>
      </c>
      <c r="C202" s="72"/>
      <c r="D202" s="73"/>
      <c r="E202" s="73"/>
      <c r="F202" s="73"/>
      <c r="G202" s="73"/>
      <c r="H202" s="74"/>
    </row>
    <row r="203" spans="2:8">
      <c r="B203" s="75" t="s">
        <v>305</v>
      </c>
      <c r="C203" s="72"/>
      <c r="D203" s="73"/>
      <c r="E203" s="73"/>
      <c r="F203" s="73"/>
      <c r="G203" s="73"/>
      <c r="H203" s="74"/>
    </row>
    <row r="204" spans="2:8">
      <c r="B204" s="75" t="s">
        <v>306</v>
      </c>
      <c r="C204" s="72"/>
      <c r="D204" s="73"/>
      <c r="E204" s="73"/>
      <c r="F204" s="73"/>
      <c r="G204" s="73"/>
      <c r="H204" s="74"/>
    </row>
    <row r="205" spans="2:8">
      <c r="B205" s="75" t="s">
        <v>307</v>
      </c>
      <c r="C205" s="72"/>
      <c r="D205" s="73"/>
      <c r="E205" s="73"/>
      <c r="F205" s="73"/>
      <c r="G205" s="73"/>
      <c r="H205" s="74"/>
    </row>
    <row r="206" spans="2:8">
      <c r="B206" s="75" t="s">
        <v>308</v>
      </c>
      <c r="C206" s="72"/>
      <c r="D206" s="73"/>
      <c r="E206" s="73"/>
      <c r="F206" s="73"/>
      <c r="G206" s="73"/>
      <c r="H206" s="74"/>
    </row>
    <row r="207" spans="2:8">
      <c r="B207" s="75" t="s">
        <v>309</v>
      </c>
      <c r="C207" s="72"/>
      <c r="D207" s="73"/>
      <c r="E207" s="73"/>
      <c r="F207" s="73"/>
      <c r="G207" s="73"/>
      <c r="H207" s="74"/>
    </row>
    <row r="208" spans="2:8">
      <c r="B208" s="75" t="s">
        <v>310</v>
      </c>
      <c r="C208" s="72"/>
      <c r="D208" s="73"/>
      <c r="E208" s="73"/>
      <c r="F208" s="73"/>
      <c r="G208" s="73"/>
      <c r="H208" s="74"/>
    </row>
    <row r="209" spans="2:8">
      <c r="B209" s="75" t="s">
        <v>311</v>
      </c>
      <c r="C209" s="72"/>
      <c r="D209" s="73"/>
      <c r="E209" s="73"/>
      <c r="F209" s="73"/>
      <c r="G209" s="73"/>
      <c r="H209" s="74"/>
    </row>
    <row r="210" spans="2:8">
      <c r="B210" s="75" t="s">
        <v>313</v>
      </c>
      <c r="C210" s="72"/>
      <c r="D210" s="73"/>
      <c r="E210" s="73"/>
      <c r="F210" s="73"/>
      <c r="G210" s="73"/>
      <c r="H210" s="74"/>
    </row>
    <row r="211" spans="2:8">
      <c r="B211" s="75" t="s">
        <v>314</v>
      </c>
      <c r="C211" s="72"/>
      <c r="D211" s="73"/>
      <c r="E211" s="73"/>
      <c r="F211" s="73"/>
      <c r="G211" s="73"/>
      <c r="H211" s="74"/>
    </row>
    <row r="212" spans="2:8">
      <c r="B212" s="75" t="s">
        <v>315</v>
      </c>
      <c r="C212" s="72"/>
      <c r="D212" s="73"/>
      <c r="E212" s="73"/>
      <c r="F212" s="73"/>
      <c r="G212" s="73"/>
      <c r="H212" s="74"/>
    </row>
    <row r="213" spans="2:8">
      <c r="B213" s="75" t="s">
        <v>316</v>
      </c>
      <c r="C213" s="72"/>
      <c r="D213" s="73"/>
      <c r="E213" s="73"/>
      <c r="F213" s="73"/>
      <c r="G213" s="73"/>
      <c r="H213" s="74"/>
    </row>
    <row r="214" spans="2:8">
      <c r="B214" s="75" t="s">
        <v>317</v>
      </c>
      <c r="C214" s="72"/>
      <c r="D214" s="73"/>
      <c r="E214" s="73"/>
      <c r="F214" s="73"/>
      <c r="G214" s="73"/>
      <c r="H214" s="74"/>
    </row>
    <row r="215" spans="2:8">
      <c r="B215" s="75" t="s">
        <v>318</v>
      </c>
      <c r="C215" s="72"/>
      <c r="D215" s="73"/>
      <c r="E215" s="73"/>
      <c r="F215" s="73"/>
      <c r="G215" s="73"/>
      <c r="H215" s="74"/>
    </row>
    <row r="216" spans="2:8">
      <c r="B216" s="75" t="s">
        <v>319</v>
      </c>
      <c r="C216" s="72"/>
      <c r="D216" s="73"/>
      <c r="E216" s="73"/>
      <c r="F216" s="73"/>
      <c r="G216" s="73"/>
      <c r="H216" s="74"/>
    </row>
    <row r="217" spans="2:8">
      <c r="B217" s="75" t="s">
        <v>320</v>
      </c>
      <c r="C217" s="72"/>
      <c r="D217" s="73"/>
      <c r="E217" s="73"/>
      <c r="F217" s="73"/>
      <c r="G217" s="73"/>
      <c r="H217" s="74"/>
    </row>
    <row r="218" spans="2:8">
      <c r="B218" s="75" t="s">
        <v>321</v>
      </c>
      <c r="C218" s="72"/>
      <c r="D218" s="73"/>
      <c r="E218" s="73"/>
      <c r="F218" s="73"/>
      <c r="G218" s="73"/>
      <c r="H218" s="74"/>
    </row>
    <row r="219" spans="2:8">
      <c r="B219" s="75" t="s">
        <v>322</v>
      </c>
      <c r="C219" s="72"/>
      <c r="D219" s="73"/>
      <c r="E219" s="73"/>
      <c r="F219" s="73"/>
      <c r="G219" s="73"/>
      <c r="H219" s="74"/>
    </row>
    <row r="220" spans="2:8">
      <c r="B220" s="75" t="s">
        <v>323</v>
      </c>
      <c r="C220" s="72"/>
      <c r="D220" s="73"/>
      <c r="E220" s="73"/>
      <c r="F220" s="73"/>
      <c r="G220" s="73"/>
      <c r="H220" s="74"/>
    </row>
    <row r="221" spans="2:8">
      <c r="B221" s="75" t="s">
        <v>324</v>
      </c>
      <c r="C221" s="72"/>
      <c r="D221" s="73"/>
      <c r="E221" s="73"/>
      <c r="F221" s="73"/>
      <c r="G221" s="73"/>
      <c r="H221" s="74"/>
    </row>
    <row r="222" spans="2:8">
      <c r="B222" s="75" t="s">
        <v>326</v>
      </c>
      <c r="C222" s="72"/>
      <c r="D222" s="73"/>
      <c r="E222" s="73"/>
      <c r="F222" s="73"/>
      <c r="G222" s="73"/>
      <c r="H222" s="74"/>
    </row>
    <row r="223" spans="2:8">
      <c r="B223" s="75" t="s">
        <v>327</v>
      </c>
      <c r="C223" s="72"/>
      <c r="D223" s="73"/>
      <c r="E223" s="73"/>
      <c r="F223" s="73"/>
      <c r="G223" s="73"/>
      <c r="H223" s="74"/>
    </row>
    <row r="224" spans="2:8">
      <c r="B224" s="75" t="s">
        <v>328</v>
      </c>
      <c r="C224" s="72"/>
      <c r="D224" s="73"/>
      <c r="E224" s="73"/>
      <c r="F224" s="73"/>
      <c r="G224" s="73"/>
      <c r="H224" s="74"/>
    </row>
    <row r="225" spans="2:8">
      <c r="B225" s="75" t="s">
        <v>329</v>
      </c>
      <c r="C225" s="72"/>
      <c r="D225" s="73"/>
      <c r="E225" s="73"/>
      <c r="F225" s="73"/>
      <c r="G225" s="73"/>
      <c r="H225" s="74"/>
    </row>
    <row r="226" spans="2:8">
      <c r="B226" s="75" t="s">
        <v>330</v>
      </c>
      <c r="C226" s="72"/>
      <c r="D226" s="73"/>
      <c r="E226" s="73"/>
      <c r="F226" s="73"/>
      <c r="G226" s="73"/>
      <c r="H226" s="74"/>
    </row>
    <row r="227" spans="2:8">
      <c r="B227" s="75" t="s">
        <v>331</v>
      </c>
      <c r="C227" s="72"/>
      <c r="D227" s="73"/>
      <c r="E227" s="73"/>
      <c r="F227" s="73"/>
      <c r="G227" s="73"/>
      <c r="H227" s="74"/>
    </row>
    <row r="228" spans="2:8">
      <c r="B228" s="75" t="s">
        <v>332</v>
      </c>
      <c r="C228" s="72"/>
      <c r="D228" s="73"/>
      <c r="E228" s="73"/>
      <c r="F228" s="73"/>
      <c r="G228" s="73"/>
      <c r="H228" s="74"/>
    </row>
    <row r="229" spans="2:8">
      <c r="B229" s="75" t="s">
        <v>333</v>
      </c>
      <c r="C229" s="72"/>
      <c r="D229" s="73"/>
      <c r="E229" s="73"/>
      <c r="F229" s="73"/>
      <c r="G229" s="73"/>
      <c r="H229" s="74"/>
    </row>
    <row r="230" spans="2:8">
      <c r="B230" s="75" t="s">
        <v>334</v>
      </c>
      <c r="C230" s="72"/>
      <c r="D230" s="73"/>
      <c r="E230" s="73"/>
      <c r="F230" s="73"/>
      <c r="G230" s="73"/>
      <c r="H230" s="74"/>
    </row>
    <row r="231" spans="2:8">
      <c r="B231" s="75" t="s">
        <v>335</v>
      </c>
      <c r="C231" s="72"/>
      <c r="D231" s="73"/>
      <c r="E231" s="73"/>
      <c r="F231" s="73"/>
      <c r="G231" s="73"/>
      <c r="H231" s="74"/>
    </row>
    <row r="232" spans="2:8">
      <c r="B232" s="75" t="s">
        <v>336</v>
      </c>
      <c r="C232" s="72"/>
      <c r="D232" s="73"/>
      <c r="E232" s="73"/>
      <c r="F232" s="73"/>
      <c r="G232" s="73"/>
      <c r="H232" s="74"/>
    </row>
    <row r="233" spans="2:8">
      <c r="B233" s="75" t="s">
        <v>337</v>
      </c>
      <c r="C233" s="72"/>
      <c r="D233" s="73"/>
      <c r="E233" s="73"/>
      <c r="F233" s="73"/>
      <c r="G233" s="73"/>
      <c r="H233" s="74"/>
    </row>
    <row r="234" spans="2:8">
      <c r="B234" s="75" t="s">
        <v>339</v>
      </c>
      <c r="C234" s="72"/>
      <c r="D234" s="73"/>
      <c r="E234" s="73"/>
      <c r="F234" s="73"/>
      <c r="G234" s="73"/>
      <c r="H234" s="74"/>
    </row>
    <row r="235" spans="2:8">
      <c r="B235" s="75" t="s">
        <v>340</v>
      </c>
      <c r="C235" s="72"/>
      <c r="D235" s="73"/>
      <c r="E235" s="73"/>
      <c r="F235" s="73"/>
      <c r="G235" s="73"/>
      <c r="H235" s="74"/>
    </row>
    <row r="236" spans="2:8">
      <c r="B236" s="75" t="s">
        <v>341</v>
      </c>
      <c r="C236" s="72"/>
      <c r="D236" s="73"/>
      <c r="E236" s="73"/>
      <c r="F236" s="73"/>
      <c r="G236" s="73"/>
      <c r="H236" s="74"/>
    </row>
    <row r="237" spans="2:8">
      <c r="B237" s="75" t="s">
        <v>342</v>
      </c>
      <c r="C237" s="72"/>
      <c r="D237" s="73"/>
      <c r="E237" s="73"/>
      <c r="F237" s="73"/>
      <c r="G237" s="73"/>
      <c r="H237" s="74"/>
    </row>
    <row r="238" spans="2:8">
      <c r="B238" s="75" t="s">
        <v>343</v>
      </c>
      <c r="C238" s="72"/>
      <c r="D238" s="73"/>
      <c r="E238" s="73"/>
      <c r="F238" s="73"/>
      <c r="G238" s="73"/>
      <c r="H238" s="74"/>
    </row>
    <row r="239" spans="2:8">
      <c r="B239" s="75" t="s">
        <v>344</v>
      </c>
      <c r="C239" s="72"/>
      <c r="D239" s="73"/>
      <c r="E239" s="73"/>
      <c r="F239" s="73"/>
      <c r="G239" s="73"/>
      <c r="H239" s="74"/>
    </row>
    <row r="240" spans="2:8">
      <c r="B240" s="75" t="s">
        <v>345</v>
      </c>
      <c r="C240" s="72"/>
      <c r="D240" s="73"/>
      <c r="E240" s="73"/>
      <c r="F240" s="73"/>
      <c r="G240" s="73"/>
      <c r="H240" s="74"/>
    </row>
    <row r="241" spans="2:8">
      <c r="B241" s="75" t="s">
        <v>346</v>
      </c>
      <c r="C241" s="72"/>
      <c r="D241" s="73"/>
      <c r="E241" s="73"/>
      <c r="F241" s="73"/>
      <c r="G241" s="73"/>
      <c r="H241" s="74"/>
    </row>
    <row r="242" spans="2:8">
      <c r="B242" s="75" t="s">
        <v>347</v>
      </c>
      <c r="C242" s="72"/>
      <c r="D242" s="73"/>
      <c r="E242" s="73"/>
      <c r="F242" s="73"/>
      <c r="G242" s="73"/>
      <c r="H242" s="74"/>
    </row>
    <row r="243" spans="2:8">
      <c r="B243" s="75" t="s">
        <v>348</v>
      </c>
      <c r="C243" s="72"/>
      <c r="D243" s="73"/>
      <c r="E243" s="73"/>
      <c r="F243" s="73"/>
      <c r="G243" s="73"/>
      <c r="H243" s="74"/>
    </row>
    <row r="244" spans="2:8">
      <c r="B244" s="75" t="s">
        <v>349</v>
      </c>
      <c r="C244" s="72"/>
      <c r="D244" s="73"/>
      <c r="E244" s="73"/>
      <c r="F244" s="73"/>
      <c r="G244" s="73"/>
      <c r="H244" s="74"/>
    </row>
    <row r="245" spans="2:8">
      <c r="B245" s="75" t="s">
        <v>350</v>
      </c>
      <c r="C245" s="72"/>
      <c r="D245" s="73"/>
      <c r="E245" s="73"/>
      <c r="F245" s="73"/>
      <c r="G245" s="73"/>
      <c r="H245" s="74"/>
    </row>
    <row r="246" spans="2:8">
      <c r="B246" s="75" t="s">
        <v>352</v>
      </c>
      <c r="C246" s="72"/>
      <c r="D246" s="73"/>
      <c r="E246" s="73"/>
      <c r="F246" s="73"/>
      <c r="G246" s="73"/>
      <c r="H246" s="74"/>
    </row>
    <row r="247" spans="2:8">
      <c r="B247" s="75" t="s">
        <v>353</v>
      </c>
      <c r="C247" s="72"/>
      <c r="D247" s="73"/>
      <c r="E247" s="73"/>
      <c r="F247" s="73"/>
      <c r="G247" s="73"/>
      <c r="H247" s="74"/>
    </row>
    <row r="248" spans="2:8">
      <c r="B248" s="75" t="s">
        <v>354</v>
      </c>
      <c r="C248" s="72"/>
      <c r="D248" s="73"/>
      <c r="E248" s="73"/>
      <c r="F248" s="73"/>
      <c r="G248" s="73"/>
      <c r="H248" s="74"/>
    </row>
    <row r="249" spans="2:8">
      <c r="B249" s="75" t="s">
        <v>355</v>
      </c>
      <c r="C249" s="72"/>
      <c r="D249" s="73"/>
      <c r="E249" s="73"/>
      <c r="F249" s="73"/>
      <c r="G249" s="73"/>
      <c r="H249" s="74"/>
    </row>
    <row r="250" spans="2:8">
      <c r="B250" s="75" t="s">
        <v>356</v>
      </c>
      <c r="C250" s="72"/>
      <c r="D250" s="73"/>
      <c r="E250" s="73"/>
      <c r="F250" s="73"/>
      <c r="G250" s="73"/>
      <c r="H250" s="74"/>
    </row>
    <row r="251" spans="2:8">
      <c r="B251" s="75" t="s">
        <v>357</v>
      </c>
      <c r="C251" s="72"/>
      <c r="D251" s="73"/>
      <c r="E251" s="73"/>
      <c r="F251" s="73"/>
      <c r="G251" s="73"/>
      <c r="H251" s="74"/>
    </row>
    <row r="252" spans="2:8">
      <c r="B252" s="75" t="s">
        <v>358</v>
      </c>
      <c r="C252" s="72"/>
      <c r="D252" s="73"/>
      <c r="E252" s="73"/>
      <c r="F252" s="73"/>
      <c r="G252" s="73"/>
      <c r="H252" s="74"/>
    </row>
    <row r="253" spans="2:8">
      <c r="B253" s="75" t="s">
        <v>359</v>
      </c>
      <c r="C253" s="72"/>
      <c r="D253" s="73"/>
      <c r="E253" s="73"/>
      <c r="F253" s="73"/>
      <c r="G253" s="73"/>
      <c r="H253" s="74"/>
    </row>
    <row r="254" spans="2:8">
      <c r="B254" s="75" t="s">
        <v>360</v>
      </c>
      <c r="C254" s="72"/>
      <c r="D254" s="73"/>
      <c r="E254" s="73"/>
      <c r="F254" s="73"/>
      <c r="G254" s="73"/>
      <c r="H254" s="74"/>
    </row>
    <row r="255" spans="2:8">
      <c r="B255" s="75" t="s">
        <v>361</v>
      </c>
      <c r="C255" s="72"/>
      <c r="D255" s="73"/>
      <c r="E255" s="73"/>
      <c r="F255" s="73"/>
      <c r="G255" s="73"/>
      <c r="H255" s="74"/>
    </row>
    <row r="256" spans="2:8">
      <c r="B256" s="75" t="s">
        <v>362</v>
      </c>
      <c r="C256" s="72"/>
      <c r="D256" s="73"/>
      <c r="E256" s="73"/>
      <c r="F256" s="73"/>
      <c r="G256" s="73"/>
      <c r="H256" s="74"/>
    </row>
    <row r="257" spans="2:8">
      <c r="B257" s="75" t="s">
        <v>363</v>
      </c>
      <c r="C257" s="72"/>
      <c r="D257" s="73"/>
      <c r="E257" s="73"/>
      <c r="F257" s="73"/>
      <c r="G257" s="73"/>
      <c r="H257" s="74"/>
    </row>
    <row r="258" spans="2:8">
      <c r="B258" s="75" t="s">
        <v>365</v>
      </c>
      <c r="C258" s="72"/>
      <c r="D258" s="73"/>
      <c r="E258" s="73"/>
      <c r="F258" s="73"/>
      <c r="G258" s="73"/>
      <c r="H258" s="74"/>
    </row>
    <row r="259" spans="2:8">
      <c r="B259" s="75" t="s">
        <v>366</v>
      </c>
      <c r="C259" s="72"/>
      <c r="D259" s="73"/>
      <c r="E259" s="73"/>
      <c r="F259" s="73"/>
      <c r="G259" s="73"/>
      <c r="H259" s="74"/>
    </row>
    <row r="260" spans="2:8">
      <c r="B260" s="75" t="s">
        <v>367</v>
      </c>
      <c r="C260" s="72"/>
      <c r="D260" s="73"/>
      <c r="E260" s="73"/>
      <c r="F260" s="73"/>
      <c r="G260" s="73"/>
      <c r="H260" s="74"/>
    </row>
    <row r="261" spans="2:8">
      <c r="B261" s="75" t="s">
        <v>368</v>
      </c>
      <c r="C261" s="72"/>
      <c r="D261" s="73"/>
      <c r="E261" s="73"/>
      <c r="F261" s="73"/>
      <c r="G261" s="73"/>
      <c r="H261" s="74"/>
    </row>
    <row r="262" spans="2:8">
      <c r="B262" s="75" t="s">
        <v>369</v>
      </c>
      <c r="C262" s="72"/>
      <c r="D262" s="73"/>
      <c r="E262" s="73"/>
      <c r="F262" s="73"/>
      <c r="G262" s="73"/>
      <c r="H262" s="74"/>
    </row>
    <row r="263" spans="2:8">
      <c r="B263" s="75" t="s">
        <v>370</v>
      </c>
      <c r="C263" s="72"/>
      <c r="D263" s="73"/>
      <c r="E263" s="73"/>
      <c r="F263" s="73"/>
      <c r="G263" s="73"/>
      <c r="H263" s="74"/>
    </row>
    <row r="264" spans="2:8">
      <c r="B264" s="75" t="s">
        <v>371</v>
      </c>
      <c r="C264" s="72"/>
      <c r="D264" s="73"/>
      <c r="E264" s="73"/>
      <c r="F264" s="73"/>
      <c r="G264" s="73"/>
      <c r="H264" s="74"/>
    </row>
    <row r="265" spans="2:8">
      <c r="B265" s="75" t="s">
        <v>372</v>
      </c>
      <c r="C265" s="72"/>
      <c r="D265" s="73"/>
      <c r="E265" s="73"/>
      <c r="F265" s="73"/>
      <c r="G265" s="73"/>
      <c r="H265" s="74"/>
    </row>
    <row r="266" spans="2:8">
      <c r="B266" s="75" t="s">
        <v>373</v>
      </c>
      <c r="C266" s="72"/>
      <c r="D266" s="73"/>
      <c r="E266" s="73"/>
      <c r="F266" s="73"/>
      <c r="G266" s="73"/>
      <c r="H266" s="74"/>
    </row>
    <row r="267" spans="2:8">
      <c r="B267" s="75" t="s">
        <v>374</v>
      </c>
      <c r="C267" s="72"/>
      <c r="D267" s="73"/>
      <c r="E267" s="73"/>
      <c r="F267" s="73"/>
      <c r="G267" s="73"/>
      <c r="H267" s="74"/>
    </row>
    <row r="268" spans="2:8">
      <c r="B268" s="75" t="s">
        <v>375</v>
      </c>
      <c r="C268" s="72"/>
      <c r="D268" s="73"/>
      <c r="E268" s="73"/>
      <c r="F268" s="73"/>
      <c r="G268" s="73"/>
      <c r="H268" s="74"/>
    </row>
    <row r="269" spans="2:8">
      <c r="B269" s="76" t="s">
        <v>82</v>
      </c>
      <c r="C269" s="77"/>
      <c r="D269" s="78"/>
      <c r="E269" s="78"/>
      <c r="F269" s="78"/>
      <c r="G269" s="78"/>
      <c r="H269" s="79"/>
    </row>
  </sheetData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rennerstabel</vt:lpstr>
      <vt:lpstr>Bekijken</vt:lpstr>
      <vt:lpstr>inschrijfformulier</vt:lpstr>
      <vt:lpstr>Deelnemers</vt:lpstr>
      <vt:lpstr>ranglijst</vt:lpstr>
      <vt:lpstr>zoeken op dag en eind succes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Meerkerk</dc:creator>
  <cp:lastModifiedBy>Meerkerk</cp:lastModifiedBy>
  <dcterms:created xsi:type="dcterms:W3CDTF">2015-06-20T17:44:14Z</dcterms:created>
  <dcterms:modified xsi:type="dcterms:W3CDTF">2015-07-01T17:29:55Z</dcterms:modified>
</cp:coreProperties>
</file>